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โรงเรียน\ฟอร์มวัดผล\"/>
    </mc:Choice>
  </mc:AlternateContent>
  <xr:revisionPtr revIDLastSave="0" documentId="13_ncr:1_{AA433513-B290-49D2-9EA3-AFFC2116105E}" xr6:coauthVersionLast="47" xr6:coauthVersionMax="47" xr10:uidLastSave="{00000000-0000-0000-0000-000000000000}"/>
  <bookViews>
    <workbookView xWindow="-120" yWindow="-120" windowWidth="29040" windowHeight="15720" xr2:uid="{60E577CB-8728-4415-95A6-799823A0B248}"/>
  </bookViews>
  <sheets>
    <sheet name="แบบบันทึกผลการเรียน" sheetId="1" r:id="rId1"/>
    <sheet name="ตัวอย่าง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66" i="2" l="1"/>
  <c r="N66" i="2"/>
  <c r="M66" i="2"/>
  <c r="L66" i="2"/>
  <c r="J66" i="2"/>
  <c r="H66" i="2"/>
  <c r="G66" i="2"/>
  <c r="F66" i="2"/>
  <c r="Q65" i="2"/>
  <c r="N65" i="2"/>
  <c r="M65" i="2"/>
  <c r="L65" i="2"/>
  <c r="J65" i="2"/>
  <c r="H65" i="2"/>
  <c r="G65" i="2"/>
  <c r="F65" i="2"/>
  <c r="Q64" i="2"/>
  <c r="N64" i="2"/>
  <c r="M64" i="2"/>
  <c r="L64" i="2"/>
  <c r="J64" i="2"/>
  <c r="H64" i="2"/>
  <c r="G64" i="2"/>
  <c r="F64" i="2"/>
  <c r="Q63" i="2"/>
  <c r="N63" i="2"/>
  <c r="M63" i="2"/>
  <c r="L63" i="2"/>
  <c r="J63" i="2"/>
  <c r="H63" i="2"/>
  <c r="G63" i="2"/>
  <c r="F63" i="2"/>
  <c r="Q61" i="2"/>
  <c r="Q62" i="2" s="1"/>
  <c r="N61" i="2"/>
  <c r="N62" i="2" s="1"/>
  <c r="M61" i="2"/>
  <c r="M62" i="2" s="1"/>
  <c r="L61" i="2"/>
  <c r="L62" i="2" s="1"/>
  <c r="J61" i="2"/>
  <c r="J62" i="2" s="1"/>
  <c r="H61" i="2"/>
  <c r="H62" i="2" s="1"/>
  <c r="G61" i="2"/>
  <c r="G62" i="2" s="1"/>
  <c r="F61" i="2"/>
  <c r="F62" i="2" s="1"/>
  <c r="Q60" i="2"/>
  <c r="N60" i="2"/>
  <c r="M60" i="2"/>
  <c r="L60" i="2"/>
  <c r="J60" i="2"/>
  <c r="H60" i="2"/>
  <c r="G60" i="2"/>
  <c r="F60" i="2"/>
  <c r="R54" i="2"/>
  <c r="S54" i="2" s="1"/>
  <c r="P54" i="2"/>
  <c r="O54" i="2"/>
  <c r="K54" i="2"/>
  <c r="I54" i="2"/>
  <c r="R53" i="2"/>
  <c r="S53" i="2" s="1"/>
  <c r="P53" i="2"/>
  <c r="O53" i="2"/>
  <c r="K53" i="2"/>
  <c r="I53" i="2"/>
  <c r="R52" i="2"/>
  <c r="S52" i="2" s="1"/>
  <c r="P52" i="2"/>
  <c r="O52" i="2"/>
  <c r="K52" i="2"/>
  <c r="I52" i="2"/>
  <c r="R51" i="2"/>
  <c r="S51" i="2" s="1"/>
  <c r="P51" i="2"/>
  <c r="O51" i="2"/>
  <c r="K51" i="2"/>
  <c r="I51" i="2"/>
  <c r="R50" i="2"/>
  <c r="S50" i="2" s="1"/>
  <c r="P50" i="2"/>
  <c r="O50" i="2"/>
  <c r="K50" i="2"/>
  <c r="I50" i="2"/>
  <c r="R49" i="2"/>
  <c r="S49" i="2" s="1"/>
  <c r="P49" i="2"/>
  <c r="O49" i="2"/>
  <c r="K49" i="2"/>
  <c r="I49" i="2"/>
  <c r="R48" i="2"/>
  <c r="S48" i="2" s="1"/>
  <c r="P48" i="2"/>
  <c r="O48" i="2"/>
  <c r="K48" i="2"/>
  <c r="I48" i="2"/>
  <c r="R47" i="2"/>
  <c r="S47" i="2" s="1"/>
  <c r="P47" i="2"/>
  <c r="O47" i="2"/>
  <c r="K47" i="2"/>
  <c r="I47" i="2"/>
  <c r="R46" i="2"/>
  <c r="S46" i="2" s="1"/>
  <c r="P46" i="2"/>
  <c r="O46" i="2"/>
  <c r="K46" i="2"/>
  <c r="I46" i="2"/>
  <c r="R45" i="2"/>
  <c r="S45" i="2" s="1"/>
  <c r="P45" i="2"/>
  <c r="O45" i="2"/>
  <c r="K45" i="2"/>
  <c r="I45" i="2"/>
  <c r="R44" i="2"/>
  <c r="S44" i="2" s="1"/>
  <c r="P44" i="2"/>
  <c r="O44" i="2"/>
  <c r="K44" i="2"/>
  <c r="I44" i="2"/>
  <c r="R43" i="2"/>
  <c r="S43" i="2" s="1"/>
  <c r="P43" i="2"/>
  <c r="O43" i="2"/>
  <c r="K43" i="2"/>
  <c r="I43" i="2"/>
  <c r="R42" i="2"/>
  <c r="S42" i="2" s="1"/>
  <c r="P42" i="2"/>
  <c r="O42" i="2"/>
  <c r="K42" i="2"/>
  <c r="I42" i="2"/>
  <c r="R41" i="2"/>
  <c r="S41" i="2" s="1"/>
  <c r="P41" i="2"/>
  <c r="O41" i="2"/>
  <c r="K41" i="2"/>
  <c r="I41" i="2"/>
  <c r="R40" i="2"/>
  <c r="S40" i="2" s="1"/>
  <c r="P40" i="2"/>
  <c r="O40" i="2"/>
  <c r="K40" i="2"/>
  <c r="I40" i="2"/>
  <c r="R39" i="2"/>
  <c r="S39" i="2" s="1"/>
  <c r="P39" i="2"/>
  <c r="O39" i="2"/>
  <c r="K39" i="2"/>
  <c r="I39" i="2"/>
  <c r="R38" i="2"/>
  <c r="S38" i="2" s="1"/>
  <c r="P38" i="2"/>
  <c r="O38" i="2"/>
  <c r="K38" i="2"/>
  <c r="I38" i="2"/>
  <c r="R37" i="2"/>
  <c r="S37" i="2" s="1"/>
  <c r="P37" i="2"/>
  <c r="O37" i="2"/>
  <c r="K37" i="2"/>
  <c r="I37" i="2"/>
  <c r="R36" i="2"/>
  <c r="S36" i="2" s="1"/>
  <c r="P36" i="2"/>
  <c r="O36" i="2"/>
  <c r="K36" i="2"/>
  <c r="I36" i="2"/>
  <c r="R35" i="2"/>
  <c r="S35" i="2" s="1"/>
  <c r="P35" i="2"/>
  <c r="O35" i="2"/>
  <c r="K35" i="2"/>
  <c r="I35" i="2"/>
  <c r="R34" i="2"/>
  <c r="S34" i="2" s="1"/>
  <c r="P34" i="2"/>
  <c r="O34" i="2"/>
  <c r="K34" i="2"/>
  <c r="I34" i="2"/>
  <c r="R33" i="2"/>
  <c r="S33" i="2" s="1"/>
  <c r="P33" i="2"/>
  <c r="O33" i="2"/>
  <c r="K33" i="2"/>
  <c r="I33" i="2"/>
  <c r="R32" i="2"/>
  <c r="S32" i="2" s="1"/>
  <c r="P32" i="2"/>
  <c r="O32" i="2"/>
  <c r="K32" i="2"/>
  <c r="I32" i="2"/>
  <c r="R31" i="2"/>
  <c r="S31" i="2" s="1"/>
  <c r="P31" i="2"/>
  <c r="O31" i="2"/>
  <c r="K31" i="2"/>
  <c r="I31" i="2"/>
  <c r="R30" i="2"/>
  <c r="S30" i="2" s="1"/>
  <c r="P30" i="2"/>
  <c r="O30" i="2"/>
  <c r="K30" i="2"/>
  <c r="I30" i="2"/>
  <c r="R29" i="2"/>
  <c r="S29" i="2" s="1"/>
  <c r="P29" i="2"/>
  <c r="O29" i="2"/>
  <c r="K29" i="2"/>
  <c r="I29" i="2"/>
  <c r="R28" i="2"/>
  <c r="S28" i="2" s="1"/>
  <c r="P28" i="2"/>
  <c r="O28" i="2"/>
  <c r="K28" i="2"/>
  <c r="I28" i="2"/>
  <c r="R27" i="2"/>
  <c r="S27" i="2" s="1"/>
  <c r="P27" i="2"/>
  <c r="O27" i="2"/>
  <c r="K27" i="2"/>
  <c r="I27" i="2"/>
  <c r="R26" i="2"/>
  <c r="S26" i="2" s="1"/>
  <c r="P26" i="2"/>
  <c r="O26" i="2"/>
  <c r="K26" i="2"/>
  <c r="I26" i="2"/>
  <c r="R25" i="2"/>
  <c r="S25" i="2" s="1"/>
  <c r="P25" i="2"/>
  <c r="O25" i="2"/>
  <c r="K25" i="2"/>
  <c r="I25" i="2"/>
  <c r="R24" i="2"/>
  <c r="S24" i="2" s="1"/>
  <c r="P24" i="2"/>
  <c r="O24" i="2"/>
  <c r="K24" i="2"/>
  <c r="I24" i="2"/>
  <c r="R23" i="2"/>
  <c r="S23" i="2" s="1"/>
  <c r="P23" i="2"/>
  <c r="O23" i="2"/>
  <c r="K23" i="2"/>
  <c r="I23" i="2"/>
  <c r="R22" i="2"/>
  <c r="S22" i="2" s="1"/>
  <c r="P22" i="2"/>
  <c r="O22" i="2"/>
  <c r="K22" i="2"/>
  <c r="I22" i="2"/>
  <c r="R21" i="2"/>
  <c r="S21" i="2" s="1"/>
  <c r="P21" i="2"/>
  <c r="O21" i="2"/>
  <c r="K21" i="2"/>
  <c r="I21" i="2"/>
  <c r="R20" i="2"/>
  <c r="S20" i="2" s="1"/>
  <c r="P20" i="2"/>
  <c r="O20" i="2"/>
  <c r="K20" i="2"/>
  <c r="I20" i="2"/>
  <c r="R19" i="2"/>
  <c r="S19" i="2" s="1"/>
  <c r="P19" i="2"/>
  <c r="O19" i="2"/>
  <c r="K19" i="2"/>
  <c r="I19" i="2"/>
  <c r="R18" i="2"/>
  <c r="S18" i="2" s="1"/>
  <c r="P18" i="2"/>
  <c r="O18" i="2"/>
  <c r="K18" i="2"/>
  <c r="I18" i="2"/>
  <c r="R17" i="2"/>
  <c r="S17" i="2" s="1"/>
  <c r="P17" i="2"/>
  <c r="O17" i="2"/>
  <c r="K17" i="2"/>
  <c r="I17" i="2"/>
  <c r="R16" i="2"/>
  <c r="S16" i="2" s="1"/>
  <c r="P16" i="2"/>
  <c r="O16" i="2"/>
  <c r="K16" i="2"/>
  <c r="I16" i="2"/>
  <c r="R15" i="2"/>
  <c r="S15" i="2" s="1"/>
  <c r="P15" i="2"/>
  <c r="O15" i="2"/>
  <c r="K15" i="2"/>
  <c r="I15" i="2"/>
  <c r="R14" i="2"/>
  <c r="S14" i="2" s="1"/>
  <c r="P14" i="2"/>
  <c r="O14" i="2"/>
  <c r="K14" i="2"/>
  <c r="I14" i="2"/>
  <c r="R13" i="2"/>
  <c r="S13" i="2" s="1"/>
  <c r="P13" i="2"/>
  <c r="O13" i="2"/>
  <c r="K13" i="2"/>
  <c r="I13" i="2"/>
  <c r="R12" i="2"/>
  <c r="R64" i="2" s="1"/>
  <c r="P12" i="2"/>
  <c r="P66" i="2" s="1"/>
  <c r="O12" i="2"/>
  <c r="K12" i="2"/>
  <c r="I12" i="2"/>
  <c r="R11" i="2"/>
  <c r="S11" i="2" s="1"/>
  <c r="P11" i="2"/>
  <c r="O11" i="2"/>
  <c r="O66" i="2" s="1"/>
  <c r="K11" i="2"/>
  <c r="I11" i="2"/>
  <c r="I64" i="2" s="1"/>
  <c r="Q66" i="1"/>
  <c r="N66" i="1"/>
  <c r="M66" i="1"/>
  <c r="L66" i="1"/>
  <c r="J66" i="1"/>
  <c r="H66" i="1"/>
  <c r="G66" i="1"/>
  <c r="F66" i="1"/>
  <c r="Q65" i="1"/>
  <c r="N65" i="1"/>
  <c r="M65" i="1"/>
  <c r="L65" i="1"/>
  <c r="J65" i="1"/>
  <c r="H65" i="1"/>
  <c r="G65" i="1"/>
  <c r="F65" i="1"/>
  <c r="Q64" i="1"/>
  <c r="N64" i="1"/>
  <c r="M64" i="1"/>
  <c r="L64" i="1"/>
  <c r="J64" i="1"/>
  <c r="H64" i="1"/>
  <c r="G64" i="1"/>
  <c r="F64" i="1"/>
  <c r="Q63" i="1"/>
  <c r="N63" i="1"/>
  <c r="M63" i="1"/>
  <c r="L63" i="1"/>
  <c r="J63" i="1"/>
  <c r="H63" i="1"/>
  <c r="G63" i="1"/>
  <c r="F63" i="1"/>
  <c r="Q61" i="1"/>
  <c r="N61" i="1"/>
  <c r="M61" i="1"/>
  <c r="L61" i="1"/>
  <c r="J61" i="1"/>
  <c r="J62" i="1" s="1"/>
  <c r="H61" i="1"/>
  <c r="H62" i="1" s="1"/>
  <c r="G61" i="1"/>
  <c r="G62" i="1" s="1"/>
  <c r="F61" i="1"/>
  <c r="Q60" i="1"/>
  <c r="N60" i="1"/>
  <c r="M60" i="1"/>
  <c r="L60" i="1"/>
  <c r="J60" i="1"/>
  <c r="H60" i="1"/>
  <c r="G60" i="1"/>
  <c r="F60" i="1"/>
  <c r="R54" i="1"/>
  <c r="S54" i="1" s="1"/>
  <c r="P54" i="1"/>
  <c r="O54" i="1"/>
  <c r="K54" i="1"/>
  <c r="I54" i="1"/>
  <c r="R53" i="1"/>
  <c r="S53" i="1" s="1"/>
  <c r="P53" i="1"/>
  <c r="O53" i="1"/>
  <c r="K53" i="1"/>
  <c r="I53" i="1"/>
  <c r="R52" i="1"/>
  <c r="S52" i="1" s="1"/>
  <c r="P52" i="1"/>
  <c r="O52" i="1"/>
  <c r="K52" i="1"/>
  <c r="I52" i="1"/>
  <c r="R51" i="1"/>
  <c r="S51" i="1" s="1"/>
  <c r="P51" i="1"/>
  <c r="O51" i="1"/>
  <c r="K51" i="1"/>
  <c r="I51" i="1"/>
  <c r="R50" i="1"/>
  <c r="S50" i="1" s="1"/>
  <c r="P50" i="1"/>
  <c r="O50" i="1"/>
  <c r="K50" i="1"/>
  <c r="I50" i="1"/>
  <c r="R49" i="1"/>
  <c r="S49" i="1" s="1"/>
  <c r="P49" i="1"/>
  <c r="O49" i="1"/>
  <c r="K49" i="1"/>
  <c r="I49" i="1"/>
  <c r="R48" i="1"/>
  <c r="S48" i="1" s="1"/>
  <c r="P48" i="1"/>
  <c r="O48" i="1"/>
  <c r="K48" i="1"/>
  <c r="I48" i="1"/>
  <c r="R47" i="1"/>
  <c r="S47" i="1" s="1"/>
  <c r="P47" i="1"/>
  <c r="O47" i="1"/>
  <c r="K47" i="1"/>
  <c r="I47" i="1"/>
  <c r="R46" i="1"/>
  <c r="S46" i="1" s="1"/>
  <c r="P46" i="1"/>
  <c r="O46" i="1"/>
  <c r="K46" i="1"/>
  <c r="I46" i="1"/>
  <c r="R45" i="1"/>
  <c r="S45" i="1" s="1"/>
  <c r="P45" i="1"/>
  <c r="O45" i="1"/>
  <c r="K45" i="1"/>
  <c r="I45" i="1"/>
  <c r="R44" i="1"/>
  <c r="S44" i="1" s="1"/>
  <c r="P44" i="1"/>
  <c r="O44" i="1"/>
  <c r="K44" i="1"/>
  <c r="I44" i="1"/>
  <c r="R43" i="1"/>
  <c r="S43" i="1" s="1"/>
  <c r="P43" i="1"/>
  <c r="O43" i="1"/>
  <c r="K43" i="1"/>
  <c r="I43" i="1"/>
  <c r="R42" i="1"/>
  <c r="S42" i="1" s="1"/>
  <c r="P42" i="1"/>
  <c r="O42" i="1"/>
  <c r="K42" i="1"/>
  <c r="I42" i="1"/>
  <c r="R41" i="1"/>
  <c r="S41" i="1" s="1"/>
  <c r="P41" i="1"/>
  <c r="O41" i="1"/>
  <c r="K41" i="1"/>
  <c r="I41" i="1"/>
  <c r="R40" i="1"/>
  <c r="S40" i="1" s="1"/>
  <c r="P40" i="1"/>
  <c r="O40" i="1"/>
  <c r="K40" i="1"/>
  <c r="I40" i="1"/>
  <c r="R39" i="1"/>
  <c r="S39" i="1" s="1"/>
  <c r="P39" i="1"/>
  <c r="O39" i="1"/>
  <c r="K39" i="1"/>
  <c r="I39" i="1"/>
  <c r="R38" i="1"/>
  <c r="S38" i="1" s="1"/>
  <c r="P38" i="1"/>
  <c r="O38" i="1"/>
  <c r="K38" i="1"/>
  <c r="I38" i="1"/>
  <c r="R37" i="1"/>
  <c r="S37" i="1" s="1"/>
  <c r="P37" i="1"/>
  <c r="O37" i="1"/>
  <c r="K37" i="1"/>
  <c r="I37" i="1"/>
  <c r="R36" i="1"/>
  <c r="S36" i="1" s="1"/>
  <c r="P36" i="1"/>
  <c r="O36" i="1"/>
  <c r="K36" i="1"/>
  <c r="I36" i="1"/>
  <c r="R35" i="1"/>
  <c r="S35" i="1" s="1"/>
  <c r="P35" i="1"/>
  <c r="O35" i="1"/>
  <c r="K35" i="1"/>
  <c r="I35" i="1"/>
  <c r="R34" i="1"/>
  <c r="S34" i="1" s="1"/>
  <c r="P34" i="1"/>
  <c r="O34" i="1"/>
  <c r="K34" i="1"/>
  <c r="I34" i="1"/>
  <c r="R33" i="1"/>
  <c r="S33" i="1" s="1"/>
  <c r="P33" i="1"/>
  <c r="O33" i="1"/>
  <c r="K33" i="1"/>
  <c r="I33" i="1"/>
  <c r="R32" i="1"/>
  <c r="S32" i="1" s="1"/>
  <c r="P32" i="1"/>
  <c r="O32" i="1"/>
  <c r="K32" i="1"/>
  <c r="I32" i="1"/>
  <c r="R31" i="1"/>
  <c r="S31" i="1" s="1"/>
  <c r="P31" i="1"/>
  <c r="O31" i="1"/>
  <c r="K31" i="1"/>
  <c r="I31" i="1"/>
  <c r="R30" i="1"/>
  <c r="S30" i="1" s="1"/>
  <c r="P30" i="1"/>
  <c r="O30" i="1"/>
  <c r="K30" i="1"/>
  <c r="I30" i="1"/>
  <c r="R29" i="1"/>
  <c r="S29" i="1" s="1"/>
  <c r="P29" i="1"/>
  <c r="O29" i="1"/>
  <c r="K29" i="1"/>
  <c r="I29" i="1"/>
  <c r="R28" i="1"/>
  <c r="S28" i="1" s="1"/>
  <c r="P28" i="1"/>
  <c r="O28" i="1"/>
  <c r="K28" i="1"/>
  <c r="I28" i="1"/>
  <c r="R27" i="1"/>
  <c r="S27" i="1" s="1"/>
  <c r="P27" i="1"/>
  <c r="O27" i="1"/>
  <c r="K27" i="1"/>
  <c r="I27" i="1"/>
  <c r="R26" i="1"/>
  <c r="S26" i="1" s="1"/>
  <c r="P26" i="1"/>
  <c r="O26" i="1"/>
  <c r="K26" i="1"/>
  <c r="I26" i="1"/>
  <c r="R25" i="1"/>
  <c r="S25" i="1" s="1"/>
  <c r="P25" i="1"/>
  <c r="O25" i="1"/>
  <c r="K25" i="1"/>
  <c r="I25" i="1"/>
  <c r="R24" i="1"/>
  <c r="S24" i="1" s="1"/>
  <c r="P24" i="1"/>
  <c r="O24" i="1"/>
  <c r="K24" i="1"/>
  <c r="I24" i="1"/>
  <c r="R23" i="1"/>
  <c r="S23" i="1" s="1"/>
  <c r="P23" i="1"/>
  <c r="O23" i="1"/>
  <c r="K23" i="1"/>
  <c r="I23" i="1"/>
  <c r="R22" i="1"/>
  <c r="S22" i="1" s="1"/>
  <c r="P22" i="1"/>
  <c r="O22" i="1"/>
  <c r="K22" i="1"/>
  <c r="I22" i="1"/>
  <c r="R21" i="1"/>
  <c r="S21" i="1" s="1"/>
  <c r="P21" i="1"/>
  <c r="O21" i="1"/>
  <c r="K21" i="1"/>
  <c r="I21" i="1"/>
  <c r="R20" i="1"/>
  <c r="S20" i="1" s="1"/>
  <c r="P20" i="1"/>
  <c r="O20" i="1"/>
  <c r="K20" i="1"/>
  <c r="I20" i="1"/>
  <c r="R19" i="1"/>
  <c r="S19" i="1" s="1"/>
  <c r="P19" i="1"/>
  <c r="O19" i="1"/>
  <c r="K19" i="1"/>
  <c r="I19" i="1"/>
  <c r="R18" i="1"/>
  <c r="S18" i="1" s="1"/>
  <c r="P18" i="1"/>
  <c r="O18" i="1"/>
  <c r="K18" i="1"/>
  <c r="I18" i="1"/>
  <c r="R17" i="1"/>
  <c r="S17" i="1" s="1"/>
  <c r="P17" i="1"/>
  <c r="O17" i="1"/>
  <c r="K17" i="1"/>
  <c r="I17" i="1"/>
  <c r="R16" i="1"/>
  <c r="S16" i="1" s="1"/>
  <c r="P16" i="1"/>
  <c r="O16" i="1"/>
  <c r="K16" i="1"/>
  <c r="I16" i="1"/>
  <c r="R15" i="1"/>
  <c r="S15" i="1" s="1"/>
  <c r="P15" i="1"/>
  <c r="O15" i="1"/>
  <c r="K15" i="1"/>
  <c r="I15" i="1"/>
  <c r="R14" i="1"/>
  <c r="S14" i="1" s="1"/>
  <c r="P14" i="1"/>
  <c r="O14" i="1"/>
  <c r="K14" i="1"/>
  <c r="I14" i="1"/>
  <c r="I66" i="1" s="1"/>
  <c r="R13" i="1"/>
  <c r="S13" i="1" s="1"/>
  <c r="P13" i="1"/>
  <c r="O13" i="1"/>
  <c r="K13" i="1"/>
  <c r="I13" i="1"/>
  <c r="R12" i="1"/>
  <c r="P12" i="1"/>
  <c r="O12" i="1"/>
  <c r="K12" i="1"/>
  <c r="I12" i="1"/>
  <c r="I64" i="1" s="1"/>
  <c r="R11" i="1"/>
  <c r="S11" i="1" s="1"/>
  <c r="P11" i="1"/>
  <c r="O11" i="1"/>
  <c r="K11" i="1"/>
  <c r="I11" i="1"/>
  <c r="I63" i="1" s="1"/>
  <c r="Q62" i="1" l="1"/>
  <c r="L62" i="1"/>
  <c r="M62" i="1"/>
  <c r="N62" i="1"/>
  <c r="O64" i="1"/>
  <c r="I60" i="1"/>
  <c r="P65" i="1"/>
  <c r="I61" i="1"/>
  <c r="I62" i="1" s="1"/>
  <c r="I65" i="1"/>
  <c r="R64" i="1"/>
  <c r="F62" i="1"/>
  <c r="S74" i="2"/>
  <c r="S73" i="2"/>
  <c r="S69" i="2"/>
  <c r="P61" i="2"/>
  <c r="P65" i="2"/>
  <c r="R61" i="2"/>
  <c r="R62" i="2" s="1"/>
  <c r="R66" i="2"/>
  <c r="I60" i="2"/>
  <c r="I63" i="2"/>
  <c r="I65" i="2"/>
  <c r="P64" i="2"/>
  <c r="S12" i="2"/>
  <c r="S72" i="2" s="1"/>
  <c r="R60" i="2"/>
  <c r="R63" i="2"/>
  <c r="R65" i="2"/>
  <c r="I61" i="2"/>
  <c r="I62" i="2" s="1"/>
  <c r="I66" i="2"/>
  <c r="P60" i="2"/>
  <c r="P63" i="2"/>
  <c r="O60" i="2"/>
  <c r="O61" i="2"/>
  <c r="O62" i="2" s="1"/>
  <c r="O63" i="2"/>
  <c r="O64" i="2"/>
  <c r="O65" i="2"/>
  <c r="O61" i="1"/>
  <c r="O66" i="1"/>
  <c r="P61" i="1"/>
  <c r="P63" i="1"/>
  <c r="S12" i="1"/>
  <c r="S75" i="1" s="1"/>
  <c r="R60" i="1"/>
  <c r="R61" i="1"/>
  <c r="R62" i="1" s="1"/>
  <c r="R63" i="1"/>
  <c r="R65" i="1"/>
  <c r="R66" i="1"/>
  <c r="O63" i="1"/>
  <c r="P64" i="1"/>
  <c r="O60" i="1"/>
  <c r="O65" i="1"/>
  <c r="P60" i="1"/>
  <c r="P66" i="1"/>
  <c r="S73" i="1" l="1"/>
  <c r="S71" i="1"/>
  <c r="S68" i="1"/>
  <c r="S69" i="1"/>
  <c r="S72" i="1"/>
  <c r="P62" i="2"/>
  <c r="S70" i="2"/>
  <c r="S68" i="2"/>
  <c r="S75" i="2"/>
  <c r="S71" i="2"/>
  <c r="P62" i="1"/>
  <c r="O62" i="1"/>
  <c r="S74" i="1"/>
  <c r="S70" i="1"/>
  <c r="S76" i="1" l="1"/>
  <c r="S76" i="2"/>
</calcChain>
</file>

<file path=xl/sharedStrings.xml><?xml version="1.0" encoding="utf-8"?>
<sst xmlns="http://schemas.openxmlformats.org/spreadsheetml/2006/main" count="232" uniqueCount="150">
  <si>
    <t>โรงเรียนเตรียมอุดมศึกษาพัฒนาการ รัชดา</t>
  </si>
  <si>
    <t>เลข
ที่</t>
  </si>
  <si>
    <t>เลข
ประจำตัว</t>
  </si>
  <si>
    <t>ชื่อ - ชื่อสกุล</t>
  </si>
  <si>
    <t>อัตราส่วนคะแนน 70 : 30</t>
  </si>
  <si>
    <t>คะแนน
ก่อนกลางภาค</t>
  </si>
  <si>
    <t>รวม</t>
  </si>
  <si>
    <t>กลาง</t>
  </si>
  <si>
    <t>รวมก่อน</t>
  </si>
  <si>
    <t>คะแนน
หลังกลางภาค</t>
  </si>
  <si>
    <t>ปลาย</t>
  </si>
  <si>
    <t>ผลการ</t>
  </si>
  <si>
    <t>ภาค</t>
  </si>
  <si>
    <t>กลางภาค</t>
  </si>
  <si>
    <t>ระหว่างภาค</t>
  </si>
  <si>
    <t>เรียน</t>
  </si>
  <si>
    <t>(เกรด)</t>
  </si>
  <si>
    <t>11111</t>
  </si>
  <si>
    <t>เด็กชาย</t>
  </si>
  <si>
    <t>รสนันท์ </t>
  </si>
  <si>
    <t>อุดมวงศ์</t>
  </si>
  <si>
    <t>11112</t>
  </si>
  <si>
    <t>เรวิทย์</t>
  </si>
  <si>
    <t>พิพัฒนกุล</t>
  </si>
  <si>
    <t>11113</t>
  </si>
  <si>
    <t>พร้อมพงศ์ </t>
  </si>
  <si>
    <t>ศิริไล</t>
  </si>
  <si>
    <t>11114</t>
  </si>
  <si>
    <t>เด็กหญิง</t>
  </si>
  <si>
    <t>เพชรชรัชต์</t>
  </si>
  <si>
    <t>วงวรางค์</t>
  </si>
  <si>
    <t>11115</t>
  </si>
  <si>
    <t>สุพิญญา</t>
  </si>
  <si>
    <t>สุวรรณเวชธาดา</t>
  </si>
  <si>
    <t>11116</t>
  </si>
  <si>
    <t>บุลากร </t>
  </si>
  <si>
    <t>สุขประเสริญ</t>
  </si>
  <si>
    <t>11117</t>
  </si>
  <si>
    <t>ธณิศรา</t>
  </si>
  <si>
    <t>มงคลจิต</t>
  </si>
  <si>
    <t>11118</t>
  </si>
  <si>
    <t>กลอน </t>
  </si>
  <si>
    <t>อนุพงศ์ประสิทธิ์</t>
  </si>
  <si>
    <t>11119</t>
  </si>
  <si>
    <t>กัญญลักษณ์ </t>
  </si>
  <si>
    <t>ธนากานต์</t>
  </si>
  <si>
    <t>11120</t>
  </si>
  <si>
    <t>ปวีณา </t>
  </si>
  <si>
    <t>นิมิตวานิชกร</t>
  </si>
  <si>
    <t>11121</t>
  </si>
  <si>
    <t>นาวา </t>
  </si>
  <si>
    <t>กิตติชัยยากร</t>
  </si>
  <si>
    <t>11122</t>
  </si>
  <si>
    <t>พัชรียา </t>
  </si>
  <si>
    <t>สุขเกษม</t>
  </si>
  <si>
    <t>11123</t>
  </si>
  <si>
    <t>ดรัณภพ </t>
  </si>
  <si>
    <t>รัตนาอาทิตย์</t>
  </si>
  <si>
    <t>11124</t>
  </si>
  <si>
    <t>บริวัตร </t>
  </si>
  <si>
    <t>อรุณรุ่ง</t>
  </si>
  <si>
    <t>11125</t>
  </si>
  <si>
    <t>นวรัตน์ </t>
  </si>
  <si>
    <t>เพชรประเสริฐ</t>
  </si>
  <si>
    <t>11126</t>
  </si>
  <si>
    <t>พรรณวร </t>
  </si>
  <si>
    <t>ธนสุนทรวงศ์</t>
  </si>
  <si>
    <t>11127</t>
  </si>
  <si>
    <t>ธนิตย์ </t>
  </si>
  <si>
    <t>สาลี</t>
  </si>
  <si>
    <t>11128</t>
  </si>
  <si>
    <t>ภคดี </t>
  </si>
  <si>
    <t>รัศมีโชติ</t>
  </si>
  <si>
    <t>11129</t>
  </si>
  <si>
    <t>ปฐมพร </t>
  </si>
  <si>
    <t>11130</t>
  </si>
  <si>
    <t>วิทูร </t>
  </si>
  <si>
    <t>ชัยภูมิ</t>
  </si>
  <si>
    <t>11131</t>
  </si>
  <si>
    <t>ภาคิน </t>
  </si>
  <si>
    <t>พัฒน์ธนโกศล</t>
  </si>
  <si>
    <t>11132</t>
  </si>
  <si>
    <t>ภาณุพล </t>
  </si>
  <si>
    <t>ปรีดาศิริกุล</t>
  </si>
  <si>
    <t>11133</t>
  </si>
  <si>
    <t>ฉันทกร </t>
  </si>
  <si>
    <t>จิตราพรชัยวัฒน์</t>
  </si>
  <si>
    <t>11134</t>
  </si>
  <si>
    <t>ปริญ </t>
  </si>
  <si>
    <t>แสนธารา</t>
  </si>
  <si>
    <t>11135</t>
  </si>
  <si>
    <t>ธนาธง </t>
  </si>
  <si>
    <t>รุ่งรัศมีทรัพย์</t>
  </si>
  <si>
    <t>11136</t>
  </si>
  <si>
    <t>อิทธิพล </t>
  </si>
  <si>
    <t>ต้นทอง</t>
  </si>
  <si>
    <t>11137</t>
  </si>
  <si>
    <t>กมนทัต </t>
  </si>
  <si>
    <t>สิงห์ขาว</t>
  </si>
  <si>
    <t>11138</t>
  </si>
  <si>
    <t>รชานนท์ </t>
  </si>
  <si>
    <t>คำเอี่ยม</t>
  </si>
  <si>
    <t>11139</t>
  </si>
  <si>
    <t>สุพิชฌาย์ </t>
  </si>
  <si>
    <t>เลิศประเสริฐชัย</t>
  </si>
  <si>
    <t>11140</t>
  </si>
  <si>
    <t>ญภา </t>
  </si>
  <si>
    <t>11141</t>
  </si>
  <si>
    <t>พิสชา </t>
  </si>
  <si>
    <t>ธนากร</t>
  </si>
  <si>
    <t>11142</t>
  </si>
  <si>
    <t>ปิยะพล</t>
  </si>
  <si>
    <t>พงษ์พาสาธิต</t>
  </si>
  <si>
    <t>11143</t>
  </si>
  <si>
    <t>ณัฏฐชัย </t>
  </si>
  <si>
    <t>ประเสริฐชัยวัฒน์</t>
  </si>
  <si>
    <t>11144</t>
  </si>
  <si>
    <t>นรียา </t>
  </si>
  <si>
    <t>แสนสุวรรณวงศ์</t>
  </si>
  <si>
    <t>11145</t>
  </si>
  <si>
    <t>ทิพย์สุดา </t>
  </si>
  <si>
    <t>เมธากิจขจร</t>
  </si>
  <si>
    <t>11146</t>
  </si>
  <si>
    <t>อนันตญา </t>
  </si>
  <si>
    <t>ก้องเกษมทรัพย์</t>
  </si>
  <si>
    <t>11147</t>
  </si>
  <si>
    <t>กิตติเดช </t>
  </si>
  <si>
    <t>ศิริพัฒน์</t>
  </si>
  <si>
    <t>11148</t>
  </si>
  <si>
    <t>จันทรรัตน์ </t>
  </si>
  <si>
    <t>เสนาสกุล</t>
  </si>
  <si>
    <t>ลงชื่อ</t>
  </si>
  <si>
    <t>................................................................</t>
  </si>
  <si>
    <t>ผู้กรอก</t>
  </si>
  <si>
    <t>ผู้ตรวจทาน</t>
  </si>
  <si>
    <t>(                                             )</t>
  </si>
  <si>
    <t>(                                          )</t>
  </si>
  <si>
    <t>Min</t>
  </si>
  <si>
    <t>Max</t>
  </si>
  <si>
    <t>Range</t>
  </si>
  <si>
    <t>Average</t>
  </si>
  <si>
    <t>Mode</t>
  </si>
  <si>
    <t>Median</t>
  </si>
  <si>
    <t>S.D.</t>
  </si>
  <si>
    <t>แบบบันทึกผลการเรียน ภาคเรียน ….... ปีการศึกษา …...........</t>
  </si>
  <si>
    <t>ชั้นมัธยมศึกษาปีที่ ….....................</t>
  </si>
  <si>
    <t>รหัสวิชา…....................  ชื่อวิชา …................................................................     ครูผู้สอน …...............................................................</t>
  </si>
  <si>
    <t>แบบบันทึกผลการเรียน    ภาคเรียนที่....1......ปีการศึกษา...2567......</t>
  </si>
  <si>
    <t xml:space="preserve">     รหัสวิชา    ค23101    ชื่อวิชา คณิตศาสตร์       ครูผู้สอน   นายกฤษณ์ กรุณ์ดิลก</t>
  </si>
  <si>
    <t>ชั้นมัธยมศึกษาปีที่ 3/13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</si>
</sst>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>
    <font>
      <sz val="16"/>
      <color theme="1"/>
      <name val="TH SarabunPSK"/>
      <charset val="134"/>
    </font>
    <font>
      <sz val="10"/>
      <name val="Arial"/>
      <family val="2"/>
    </font>
    <font>
      <sz val="14"/>
      <color theme="1"/>
      <name val="TH SarabunPSK"/>
      <family val="2"/>
    </font>
    <font>
      <sz val="14"/>
      <name val="TH SarabunPSK"/>
      <family val="2"/>
    </font>
    <font>
      <sz val="11"/>
      <color theme="1"/>
      <name val="Tahoma"/>
      <family val="2"/>
    </font>
    <font>
      <sz val="14"/>
      <color rgb="FF000000"/>
      <name val="TH SarabunPSK"/>
      <family val="2"/>
    </font>
    <font>
      <sz val="13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8535111545152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0" applyFill="0"/>
    <xf numFmtId="0" fontId="4" fillId="0" borderId="0"/>
  </cellStyleXfs>
  <cellXfs count="169">
    <xf numFmtId="0" fontId="0" fillId="0" borderId="0" xfId="0"/>
    <xf numFmtId="0" fontId="2" fillId="0" borderId="0" xfId="1" applyFont="1" applyFill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horizontal="left" vertical="center" wrapText="1"/>
    </xf>
    <xf numFmtId="0" fontId="2" fillId="0" borderId="0" xfId="1" applyFont="1" applyFill="1" applyAlignment="1">
      <alignment vertical="center" wrapText="1"/>
    </xf>
    <xf numFmtId="49" fontId="3" fillId="0" borderId="0" xfId="1" applyNumberFormat="1" applyFont="1" applyFill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1" fontId="2" fillId="0" borderId="0" xfId="0" applyNumberFormat="1" applyFont="1"/>
    <xf numFmtId="0" fontId="2" fillId="0" borderId="0" xfId="0" applyFont="1" applyAlignment="1">
      <alignment horizontal="center" vertical="center" textRotation="90"/>
    </xf>
    <xf numFmtId="2" fontId="2" fillId="0" borderId="0" xfId="0" applyNumberFormat="1" applyFont="1" applyAlignment="1">
      <alignment textRotation="90"/>
    </xf>
    <xf numFmtId="1" fontId="6" fillId="0" borderId="2" xfId="1" applyNumberFormat="1" applyFont="1" applyFill="1" applyBorder="1" applyAlignment="1">
      <alignment horizontal="center" wrapText="1"/>
    </xf>
    <xf numFmtId="1" fontId="6" fillId="3" borderId="1" xfId="1" applyNumberFormat="1" applyFont="1" applyFill="1" applyBorder="1" applyAlignment="1">
      <alignment horizontal="center" wrapText="1"/>
    </xf>
    <xf numFmtId="1" fontId="6" fillId="3" borderId="1" xfId="1" applyNumberFormat="1" applyFont="1" applyFill="1" applyBorder="1" applyAlignment="1">
      <alignment horizontal="center"/>
    </xf>
    <xf numFmtId="1" fontId="6" fillId="0" borderId="2" xfId="1" applyNumberFormat="1" applyFont="1" applyFill="1" applyBorder="1" applyAlignment="1">
      <alignment horizontal="center"/>
    </xf>
    <xf numFmtId="1" fontId="6" fillId="5" borderId="1" xfId="1" applyNumberFormat="1" applyFont="1" applyFill="1" applyBorder="1" applyAlignment="1">
      <alignment horizontal="center"/>
    </xf>
    <xf numFmtId="1" fontId="6" fillId="0" borderId="9" xfId="1" applyNumberFormat="1" applyFont="1" applyFill="1" applyBorder="1" applyAlignment="1">
      <alignment horizontal="center" vertical="center" wrapText="1"/>
    </xf>
    <xf numFmtId="1" fontId="6" fillId="3" borderId="10" xfId="1" applyNumberFormat="1" applyFont="1" applyFill="1" applyBorder="1" applyAlignment="1">
      <alignment horizontal="center" vertical="center" wrapText="1"/>
    </xf>
    <xf numFmtId="1" fontId="6" fillId="3" borderId="10" xfId="1" applyNumberFormat="1" applyFont="1" applyFill="1" applyBorder="1" applyAlignment="1">
      <alignment horizontal="center" vertical="distributed" wrapText="1"/>
    </xf>
    <xf numFmtId="0" fontId="6" fillId="0" borderId="9" xfId="0" applyFont="1" applyBorder="1" applyAlignment="1">
      <alignment horizontal="center" vertical="center" wrapText="1"/>
    </xf>
    <xf numFmtId="164" fontId="6" fillId="5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distributed"/>
    </xf>
    <xf numFmtId="0" fontId="2" fillId="0" borderId="0" xfId="0" applyFont="1" applyAlignment="1">
      <alignment vertical="distributed"/>
    </xf>
    <xf numFmtId="1" fontId="2" fillId="0" borderId="0" xfId="0" applyNumberFormat="1" applyFont="1" applyAlignment="1">
      <alignment vertical="distributed"/>
    </xf>
    <xf numFmtId="1" fontId="3" fillId="0" borderId="12" xfId="1" applyNumberFormat="1" applyFont="1" applyFill="1" applyBorder="1" applyAlignment="1" applyProtection="1">
      <alignment horizontal="center"/>
      <protection locked="0"/>
    </xf>
    <xf numFmtId="1" fontId="3" fillId="0" borderId="13" xfId="1" applyNumberFormat="1" applyFont="1" applyFill="1" applyBorder="1" applyAlignment="1" applyProtection="1">
      <alignment horizontal="center"/>
      <protection locked="0"/>
    </xf>
    <xf numFmtId="1" fontId="3" fillId="0" borderId="14" xfId="1" applyNumberFormat="1" applyFont="1" applyFill="1" applyBorder="1" applyAlignment="1" applyProtection="1">
      <alignment horizontal="center"/>
      <protection locked="0"/>
    </xf>
    <xf numFmtId="1" fontId="3" fillId="2" borderId="10" xfId="1" applyNumberFormat="1" applyFont="1" applyFill="1" applyBorder="1" applyAlignment="1" applyProtection="1">
      <alignment horizontal="center"/>
      <protection locked="0"/>
    </xf>
    <xf numFmtId="1" fontId="3" fillId="0" borderId="9" xfId="1" applyNumberFormat="1" applyFont="1" applyFill="1" applyBorder="1" applyAlignment="1" applyProtection="1">
      <alignment horizontal="center"/>
      <protection locked="0"/>
    </xf>
    <xf numFmtId="1" fontId="3" fillId="3" borderId="10" xfId="1" applyNumberFormat="1" applyFont="1" applyFill="1" applyBorder="1" applyAlignment="1" applyProtection="1">
      <alignment horizontal="center"/>
      <protection locked="0"/>
    </xf>
    <xf numFmtId="1" fontId="3" fillId="0" borderId="15" xfId="1" applyNumberFormat="1" applyFont="1" applyFill="1" applyBorder="1" applyAlignment="1" applyProtection="1">
      <alignment horizontal="center"/>
      <protection locked="0"/>
    </xf>
    <xf numFmtId="1" fontId="3" fillId="4" borderId="10" xfId="1" applyNumberFormat="1" applyFont="1" applyFill="1" applyBorder="1" applyAlignment="1" applyProtection="1">
      <alignment horizontal="center" vertical="center"/>
      <protection locked="0"/>
    </xf>
    <xf numFmtId="164" fontId="3" fillId="5" borderId="10" xfId="0" applyNumberFormat="1" applyFont="1" applyFill="1" applyBorder="1" applyAlignment="1" applyProtection="1">
      <alignment horizontal="center"/>
      <protection locked="0"/>
    </xf>
    <xf numFmtId="0" fontId="2" fillId="0" borderId="16" xfId="2" applyFont="1" applyBorder="1" applyAlignment="1">
      <alignment horizontal="center" vertical="center"/>
    </xf>
    <xf numFmtId="49" fontId="3" fillId="0" borderId="17" xfId="0" applyNumberFormat="1" applyFont="1" applyBorder="1" applyAlignment="1" applyProtection="1">
      <alignment horizontal="center" vertical="center" wrapText="1"/>
      <protection locked="0"/>
    </xf>
    <xf numFmtId="49" fontId="3" fillId="0" borderId="18" xfId="0" applyNumberFormat="1" applyFont="1" applyBorder="1" applyAlignment="1" applyProtection="1">
      <alignment horizontal="left" vertical="center" wrapText="1"/>
      <protection locked="0"/>
    </xf>
    <xf numFmtId="49" fontId="3" fillId="0" borderId="17" xfId="0" applyNumberFormat="1" applyFont="1" applyBorder="1" applyAlignment="1" applyProtection="1">
      <alignment horizontal="left" vertical="center" wrapText="1"/>
      <protection locked="0"/>
    </xf>
    <xf numFmtId="49" fontId="3" fillId="0" borderId="19" xfId="0" applyNumberFormat="1" applyFont="1" applyBorder="1" applyAlignment="1" applyProtection="1">
      <alignment horizontal="left" vertical="center" wrapText="1"/>
      <protection locked="0"/>
    </xf>
    <xf numFmtId="1" fontId="2" fillId="0" borderId="20" xfId="0" applyNumberFormat="1" applyFont="1" applyBorder="1" applyAlignment="1" applyProtection="1">
      <alignment horizontal="center" vertical="center" wrapText="1"/>
      <protection locked="0"/>
    </xf>
    <xf numFmtId="0" fontId="2" fillId="0" borderId="21" xfId="2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1" fontId="2" fillId="2" borderId="16" xfId="0" applyNumberFormat="1" applyFont="1" applyFill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locked="0"/>
    </xf>
    <xf numFmtId="1" fontId="2" fillId="3" borderId="16" xfId="0" applyNumberFormat="1" applyFont="1" applyFill="1" applyBorder="1" applyAlignment="1" applyProtection="1">
      <alignment horizontal="center" vertical="center"/>
      <protection hidden="1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1" fontId="2" fillId="0" borderId="22" xfId="0" applyNumberFormat="1" applyFont="1" applyBorder="1" applyAlignment="1" applyProtection="1">
      <alignment horizontal="center" vertical="center"/>
      <protection locked="0"/>
    </xf>
    <xf numFmtId="1" fontId="2" fillId="4" borderId="16" xfId="0" applyNumberFormat="1" applyFont="1" applyFill="1" applyBorder="1" applyAlignment="1" applyProtection="1">
      <alignment horizontal="center" vertical="center"/>
      <protection hidden="1"/>
    </xf>
    <xf numFmtId="0" fontId="2" fillId="5" borderId="16" xfId="0" applyFont="1" applyFill="1" applyBorder="1" applyAlignment="1" applyProtection="1">
      <alignment horizontal="center" vertical="center"/>
      <protection hidden="1"/>
    </xf>
    <xf numFmtId="1" fontId="2" fillId="0" borderId="0" xfId="0" applyNumberFormat="1" applyFont="1" applyAlignment="1">
      <alignment horizontal="center" vertical="center"/>
    </xf>
    <xf numFmtId="0" fontId="2" fillId="0" borderId="25" xfId="2" applyFont="1" applyBorder="1" applyAlignment="1">
      <alignment horizontal="center" vertical="center"/>
    </xf>
    <xf numFmtId="49" fontId="3" fillId="0" borderId="26" xfId="0" applyNumberFormat="1" applyFont="1" applyBorder="1" applyAlignment="1" applyProtection="1">
      <alignment horizontal="center" vertical="center" wrapText="1"/>
      <protection locked="0"/>
    </xf>
    <xf numFmtId="49" fontId="3" fillId="0" borderId="27" xfId="0" applyNumberFormat="1" applyFont="1" applyBorder="1" applyAlignment="1" applyProtection="1">
      <alignment horizontal="left" vertical="center" wrapText="1"/>
      <protection locked="0"/>
    </xf>
    <xf numFmtId="49" fontId="3" fillId="0" borderId="26" xfId="0" applyNumberFormat="1" applyFont="1" applyBorder="1" applyAlignment="1" applyProtection="1">
      <alignment horizontal="left" vertical="center" wrapText="1"/>
      <protection locked="0"/>
    </xf>
    <xf numFmtId="49" fontId="3" fillId="0" borderId="28" xfId="0" applyNumberFormat="1" applyFont="1" applyBorder="1" applyAlignment="1" applyProtection="1">
      <alignment horizontal="left" vertical="center" wrapText="1"/>
      <protection locked="0"/>
    </xf>
    <xf numFmtId="1" fontId="2" fillId="0" borderId="29" xfId="0" applyNumberFormat="1" applyFont="1" applyBorder="1" applyAlignment="1" applyProtection="1">
      <alignment horizontal="center" vertical="center" wrapText="1"/>
      <protection locked="0"/>
    </xf>
    <xf numFmtId="0" fontId="2" fillId="0" borderId="30" xfId="2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1" fontId="2" fillId="0" borderId="31" xfId="0" applyNumberFormat="1" applyFont="1" applyBorder="1" applyAlignment="1" applyProtection="1">
      <alignment horizontal="center" vertical="center"/>
      <protection locked="0"/>
    </xf>
    <xf numFmtId="0" fontId="2" fillId="0" borderId="26" xfId="2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5" fillId="0" borderId="35" xfId="0" applyFont="1" applyBorder="1" applyAlignment="1" applyProtection="1">
      <alignment horizontal="left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2" fillId="0" borderId="10" xfId="2" applyFont="1" applyBorder="1" applyAlignment="1">
      <alignment horizontal="center" vertical="center"/>
    </xf>
    <xf numFmtId="0" fontId="2" fillId="0" borderId="36" xfId="2" applyFont="1" applyBorder="1" applyAlignment="1" applyProtection="1">
      <alignment horizontal="center" vertical="center" wrapText="1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5" fillId="0" borderId="38" xfId="0" applyFont="1" applyBorder="1" applyAlignment="1" applyProtection="1">
      <alignment horizontal="left" vertical="center" wrapText="1"/>
      <protection locked="0"/>
    </xf>
    <xf numFmtId="0" fontId="5" fillId="0" borderId="39" xfId="0" applyFont="1" applyBorder="1" applyAlignment="1" applyProtection="1">
      <alignment horizontal="left" vertical="center" wrapText="1"/>
      <protection locked="0"/>
    </xf>
    <xf numFmtId="1" fontId="5" fillId="0" borderId="40" xfId="0" applyNumberFormat="1" applyFont="1" applyBorder="1" applyAlignment="1" applyProtection="1">
      <alignment horizontal="center" vertical="center" wrapText="1"/>
      <protection locked="0"/>
    </xf>
    <xf numFmtId="0" fontId="3" fillId="0" borderId="41" xfId="2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1" fontId="2" fillId="2" borderId="10" xfId="0" applyNumberFormat="1" applyFont="1" applyFill="1" applyBorder="1" applyAlignment="1" applyProtection="1">
      <alignment horizontal="center" vertical="center"/>
      <protection hidden="1"/>
    </xf>
    <xf numFmtId="0" fontId="2" fillId="0" borderId="38" xfId="0" applyFont="1" applyBorder="1" applyAlignment="1" applyProtection="1">
      <alignment horizontal="center" vertical="center"/>
      <protection locked="0"/>
    </xf>
    <xf numFmtId="1" fontId="2" fillId="3" borderId="10" xfId="0" applyNumberFormat="1" applyFont="1" applyFill="1" applyBorder="1" applyAlignment="1" applyProtection="1">
      <alignment horizontal="center" vertical="center"/>
      <protection hidden="1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1" fontId="2" fillId="4" borderId="10" xfId="0" applyNumberFormat="1" applyFont="1" applyFill="1" applyBorder="1" applyAlignment="1" applyProtection="1">
      <alignment horizontal="center" vertical="center"/>
      <protection hidden="1"/>
    </xf>
    <xf numFmtId="0" fontId="2" fillId="5" borderId="10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>
      <alignment horizontal="center"/>
    </xf>
    <xf numFmtId="164" fontId="2" fillId="0" borderId="0" xfId="0" applyNumberFormat="1" applyFont="1"/>
    <xf numFmtId="0" fontId="2" fillId="0" borderId="0" xfId="0" applyFont="1" applyAlignment="1">
      <alignment horizontal="right" vertical="center"/>
    </xf>
    <xf numFmtId="0" fontId="2" fillId="0" borderId="0" xfId="0" applyFont="1" applyProtection="1">
      <protection locked="0"/>
    </xf>
    <xf numFmtId="164" fontId="2" fillId="0" borderId="0" xfId="0" applyNumberFormat="1" applyFont="1" applyProtection="1">
      <protection locked="0"/>
    </xf>
    <xf numFmtId="1" fontId="2" fillId="0" borderId="47" xfId="0" applyNumberFormat="1" applyFont="1" applyBorder="1" applyAlignment="1" applyProtection="1">
      <alignment horizontal="center" vertical="center"/>
      <protection hidden="1"/>
    </xf>
    <xf numFmtId="1" fontId="2" fillId="0" borderId="45" xfId="0" applyNumberFormat="1" applyFont="1" applyBorder="1" applyAlignment="1" applyProtection="1">
      <alignment horizontal="center" vertical="center"/>
      <protection hidden="1"/>
    </xf>
    <xf numFmtId="1" fontId="2" fillId="0" borderId="48" xfId="0" applyNumberFormat="1" applyFont="1" applyBorder="1" applyAlignment="1" applyProtection="1">
      <alignment horizontal="center" vertical="center"/>
      <protection hidden="1"/>
    </xf>
    <xf numFmtId="1" fontId="2" fillId="0" borderId="49" xfId="0" applyNumberFormat="1" applyFont="1" applyBorder="1" applyAlignment="1" applyProtection="1">
      <alignment horizontal="center" vertical="center"/>
      <protection hidden="1"/>
    </xf>
    <xf numFmtId="1" fontId="2" fillId="0" borderId="50" xfId="0" applyNumberFormat="1" applyFont="1" applyBorder="1" applyAlignment="1" applyProtection="1">
      <alignment horizontal="center" vertical="center"/>
      <protection hidden="1"/>
    </xf>
    <xf numFmtId="1" fontId="2" fillId="0" borderId="33" xfId="0" applyNumberFormat="1" applyFont="1" applyBorder="1" applyAlignment="1" applyProtection="1">
      <alignment horizontal="center" vertical="center"/>
      <protection hidden="1"/>
    </xf>
    <xf numFmtId="1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31" xfId="0" applyNumberFormat="1" applyFont="1" applyBorder="1" applyAlignment="1" applyProtection="1">
      <alignment horizontal="center" vertical="center"/>
      <protection hidden="1"/>
    </xf>
    <xf numFmtId="1" fontId="2" fillId="0" borderId="25" xfId="0" applyNumberFormat="1" applyFont="1" applyBorder="1" applyAlignment="1" applyProtection="1">
      <alignment horizontal="center" vertical="center"/>
      <protection hidden="1"/>
    </xf>
    <xf numFmtId="1" fontId="2" fillId="0" borderId="32" xfId="0" applyNumberFormat="1" applyFont="1" applyBorder="1" applyAlignment="1" applyProtection="1">
      <alignment horizontal="center" vertical="center"/>
      <protection hidden="1"/>
    </xf>
    <xf numFmtId="2" fontId="2" fillId="0" borderId="33" xfId="0" applyNumberFormat="1" applyFont="1" applyBorder="1" applyAlignment="1" applyProtection="1">
      <alignment horizontal="center" textRotation="90"/>
      <protection hidden="1"/>
    </xf>
    <xf numFmtId="2" fontId="2" fillId="0" borderId="30" xfId="0" applyNumberFormat="1" applyFont="1" applyBorder="1" applyAlignment="1" applyProtection="1">
      <alignment horizontal="center" textRotation="90"/>
      <protection hidden="1"/>
    </xf>
    <xf numFmtId="2" fontId="2" fillId="0" borderId="31" xfId="0" applyNumberFormat="1" applyFont="1" applyBorder="1" applyAlignment="1" applyProtection="1">
      <alignment horizontal="center" textRotation="90"/>
      <protection hidden="1"/>
    </xf>
    <xf numFmtId="2" fontId="2" fillId="0" borderId="25" xfId="0" applyNumberFormat="1" applyFont="1" applyBorder="1" applyAlignment="1" applyProtection="1">
      <alignment horizontal="center" textRotation="90"/>
      <protection hidden="1"/>
    </xf>
    <xf numFmtId="2" fontId="2" fillId="0" borderId="32" xfId="0" applyNumberFormat="1" applyFont="1" applyBorder="1" applyAlignment="1" applyProtection="1">
      <alignment horizontal="center" textRotation="90"/>
      <protection hidden="1"/>
    </xf>
    <xf numFmtId="2" fontId="2" fillId="0" borderId="0" xfId="0" applyNumberFormat="1" applyFont="1" applyAlignment="1">
      <alignment horizontal="center" vertical="center" textRotation="90"/>
    </xf>
    <xf numFmtId="2" fontId="2" fillId="0" borderId="0" xfId="0" applyNumberFormat="1" applyFont="1" applyAlignment="1">
      <alignment horizontal="center" textRotation="90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>
      <alignment horizontal="center" vertical="center" textRotation="90"/>
    </xf>
    <xf numFmtId="0" fontId="2" fillId="0" borderId="0" xfId="0" applyFont="1" applyAlignment="1">
      <alignment textRotation="90"/>
    </xf>
    <xf numFmtId="1" fontId="2" fillId="0" borderId="0" xfId="0" applyNumberFormat="1" applyFont="1" applyAlignment="1">
      <alignment textRotation="90"/>
    </xf>
    <xf numFmtId="2" fontId="2" fillId="0" borderId="43" xfId="0" applyNumberFormat="1" applyFont="1" applyBorder="1" applyAlignment="1" applyProtection="1">
      <alignment horizontal="center" textRotation="90"/>
      <protection hidden="1"/>
    </xf>
    <xf numFmtId="2" fontId="2" fillId="0" borderId="41" xfId="0" applyNumberFormat="1" applyFont="1" applyBorder="1" applyAlignment="1" applyProtection="1">
      <alignment horizontal="center" textRotation="90"/>
      <protection hidden="1"/>
    </xf>
    <xf numFmtId="2" fontId="2" fillId="0" borderId="42" xfId="0" applyNumberFormat="1" applyFont="1" applyBorder="1" applyAlignment="1" applyProtection="1">
      <alignment horizontal="center" textRotation="90"/>
      <protection hidden="1"/>
    </xf>
    <xf numFmtId="2" fontId="2" fillId="0" borderId="53" xfId="0" applyNumberFormat="1" applyFont="1" applyBorder="1" applyAlignment="1" applyProtection="1">
      <alignment horizontal="center" textRotation="90"/>
      <protection hidden="1"/>
    </xf>
    <xf numFmtId="2" fontId="2" fillId="0" borderId="38" xfId="0" applyNumberFormat="1" applyFont="1" applyBorder="1" applyAlignment="1" applyProtection="1">
      <alignment horizontal="center" textRotation="90"/>
      <protection hidden="1"/>
    </xf>
    <xf numFmtId="0" fontId="2" fillId="6" borderId="54" xfId="0" applyFont="1" applyFill="1" applyBorder="1" applyAlignment="1" applyProtection="1">
      <alignment horizontal="center" vertical="center"/>
      <protection hidden="1"/>
    </xf>
    <xf numFmtId="1" fontId="2" fillId="7" borderId="54" xfId="0" applyNumberFormat="1" applyFont="1" applyFill="1" applyBorder="1" applyAlignment="1" applyProtection="1">
      <alignment horizontal="center" vertical="center"/>
      <protection hidden="1"/>
    </xf>
    <xf numFmtId="1" fontId="2" fillId="8" borderId="54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0" xfId="2" applyFont="1" applyAlignment="1" applyProtection="1">
      <alignment horizontal="center" vertical="center" wrapText="1"/>
      <protection hidden="1"/>
    </xf>
    <xf numFmtId="0" fontId="2" fillId="0" borderId="0" xfId="2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0" xfId="1" applyFont="1" applyFill="1" applyAlignment="1" applyProtection="1">
      <alignment horizontal="center" vertical="center" wrapText="1"/>
      <protection locked="0"/>
    </xf>
    <xf numFmtId="0" fontId="2" fillId="0" borderId="1" xfId="2" applyFont="1" applyBorder="1" applyAlignment="1">
      <alignment horizontal="center" vertical="center" wrapText="1"/>
    </xf>
    <xf numFmtId="0" fontId="2" fillId="0" borderId="5" xfId="2" applyFont="1" applyBorder="1" applyAlignment="1">
      <alignment horizontal="center" vertical="center" wrapText="1"/>
    </xf>
    <xf numFmtId="0" fontId="2" fillId="0" borderId="10" xfId="2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2" fillId="0" borderId="0" xfId="2" applyFont="1" applyAlignment="1">
      <alignment horizontal="center" vertical="center" wrapText="1"/>
    </xf>
    <xf numFmtId="0" fontId="2" fillId="0" borderId="9" xfId="2" applyFont="1" applyBorder="1" applyAlignment="1">
      <alignment horizontal="center" vertical="center" wrapText="1"/>
    </xf>
    <xf numFmtId="0" fontId="2" fillId="0" borderId="3" xfId="2" applyFont="1" applyBorder="1" applyAlignment="1">
      <alignment horizontal="center" vertical="center" wrapText="1"/>
    </xf>
    <xf numFmtId="0" fontId="2" fillId="0" borderId="4" xfId="2" applyFont="1" applyBorder="1" applyAlignment="1">
      <alignment horizontal="center" vertical="center" wrapText="1"/>
    </xf>
    <xf numFmtId="0" fontId="2" fillId="0" borderId="6" xfId="2" applyFont="1" applyBorder="1" applyAlignment="1">
      <alignment horizontal="center" vertical="center" wrapText="1"/>
    </xf>
    <xf numFmtId="0" fontId="2" fillId="0" borderId="7" xfId="2" applyFont="1" applyBorder="1" applyAlignment="1">
      <alignment horizontal="center" vertical="center" wrapText="1"/>
    </xf>
    <xf numFmtId="0" fontId="2" fillId="0" borderId="8" xfId="2" applyFont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 wrapText="1"/>
    </xf>
    <xf numFmtId="1" fontId="3" fillId="0" borderId="2" xfId="1" applyNumberFormat="1" applyFont="1" applyFill="1" applyBorder="1" applyAlignment="1" applyProtection="1">
      <alignment horizontal="center" vertical="center"/>
      <protection locked="0"/>
    </xf>
    <xf numFmtId="1" fontId="3" fillId="0" borderId="4" xfId="1" applyNumberFormat="1" applyFont="1" applyFill="1" applyBorder="1" applyAlignment="1" applyProtection="1">
      <alignment horizontal="center" vertical="center"/>
      <protection locked="0"/>
    </xf>
    <xf numFmtId="1" fontId="6" fillId="0" borderId="3" xfId="1" applyNumberFormat="1" applyFont="1" applyFill="1" applyBorder="1" applyAlignment="1">
      <alignment horizontal="center" vertical="center" wrapText="1"/>
    </xf>
    <xf numFmtId="1" fontId="6" fillId="0" borderId="2" xfId="1" applyNumberFormat="1" applyFont="1" applyFill="1" applyBorder="1" applyAlignment="1">
      <alignment horizontal="center" vertical="center"/>
    </xf>
    <xf numFmtId="1" fontId="6" fillId="0" borderId="8" xfId="1" applyNumberFormat="1" applyFont="1" applyFill="1" applyBorder="1" applyAlignment="1">
      <alignment horizontal="center" vertical="center"/>
    </xf>
    <xf numFmtId="1" fontId="6" fillId="0" borderId="9" xfId="1" applyNumberFormat="1" applyFont="1" applyFill="1" applyBorder="1" applyAlignment="1">
      <alignment horizontal="center" vertical="center"/>
    </xf>
    <xf numFmtId="1" fontId="6" fillId="2" borderId="1" xfId="1" applyNumberFormat="1" applyFont="1" applyFill="1" applyBorder="1" applyAlignment="1">
      <alignment horizontal="center" vertical="center"/>
    </xf>
    <xf numFmtId="1" fontId="6" fillId="2" borderId="10" xfId="1" applyNumberFormat="1" applyFont="1" applyFill="1" applyBorder="1" applyAlignment="1">
      <alignment horizontal="center" vertical="center"/>
    </xf>
    <xf numFmtId="1" fontId="6" fillId="0" borderId="2" xfId="1" applyNumberFormat="1" applyFont="1" applyFill="1" applyBorder="1" applyAlignment="1">
      <alignment horizontal="center" vertical="center" wrapText="1"/>
    </xf>
    <xf numFmtId="1" fontId="6" fillId="0" borderId="9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/>
    </xf>
    <xf numFmtId="0" fontId="6" fillId="4" borderId="10" xfId="1" applyFont="1" applyFill="1" applyBorder="1" applyAlignment="1">
      <alignment horizontal="center" vertical="center"/>
    </xf>
  </cellXfs>
  <cellStyles count="3">
    <cellStyle name="Normal" xfId="0" builtinId="0"/>
    <cellStyle name="Normal 2" xfId="2" xr:uid="{09A6CCA7-D74F-487D-8854-88537B26164C}"/>
    <cellStyle name="Normal 5" xfId="1" xr:uid="{3795698E-CDA5-4267-AE65-5712CD1258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134703</xdr:colOff>
      <xdr:row>0</xdr:row>
      <xdr:rowOff>9525</xdr:rowOff>
    </xdr:from>
    <xdr:ext cx="342117" cy="336402"/>
    <xdr:pic>
      <xdr:nvPicPr>
        <xdr:cNvPr id="2" name="รูปภาพ 1">
          <a:extLst>
            <a:ext uri="{FF2B5EF4-FFF2-40B4-BE49-F238E27FC236}">
              <a16:creationId xmlns:a16="http://schemas.microsoft.com/office/drawing/2014/main" id="{C99D49A0-0A84-4C63-83F8-9C10DE9634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1778" y="9525"/>
          <a:ext cx="342117" cy="336402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134703</xdr:colOff>
      <xdr:row>0</xdr:row>
      <xdr:rowOff>9525</xdr:rowOff>
    </xdr:from>
    <xdr:ext cx="342117" cy="336402"/>
    <xdr:pic>
      <xdr:nvPicPr>
        <xdr:cNvPr id="2" name="รูปภาพ 1">
          <a:extLst>
            <a:ext uri="{FF2B5EF4-FFF2-40B4-BE49-F238E27FC236}">
              <a16:creationId xmlns:a16="http://schemas.microsoft.com/office/drawing/2014/main" id="{BA9EF019-5EB7-44FA-8544-DDF9E56AF4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1778" y="9525"/>
          <a:ext cx="342117" cy="33640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16C47-408B-4DB1-A604-42FBF89D9FE0}">
  <dimension ref="A1:AT76"/>
  <sheetViews>
    <sheetView tabSelected="1" zoomScale="130" zoomScaleNormal="130" workbookViewId="0">
      <selection activeCell="L10" sqref="L10"/>
    </sheetView>
  </sheetViews>
  <sheetFormatPr defaultColWidth="9" defaultRowHeight="14.1" customHeight="1"/>
  <cols>
    <col min="1" max="1" width="3.125" style="7" bestFit="1" customWidth="1"/>
    <col min="2" max="2" width="7.25" style="7" customWidth="1"/>
    <col min="3" max="3" width="6.125" style="83" bestFit="1" customWidth="1"/>
    <col min="4" max="4" width="8.625" style="7" bestFit="1" customWidth="1"/>
    <col min="5" max="5" width="9.875" style="7" bestFit="1" customWidth="1"/>
    <col min="6" max="8" width="2.625" style="7" customWidth="1"/>
    <col min="9" max="9" width="3.875" style="7" bestFit="1" customWidth="1"/>
    <col min="10" max="10" width="4.875" style="7" customWidth="1"/>
    <col min="11" max="11" width="6.125" style="7" customWidth="1"/>
    <col min="12" max="14" width="2.625" style="7" customWidth="1"/>
    <col min="15" max="15" width="3.125" style="7" customWidth="1"/>
    <col min="16" max="16" width="7.875" style="7" customWidth="1"/>
    <col min="17" max="17" width="4.875" style="7" customWidth="1"/>
    <col min="18" max="18" width="3.875" style="7" bestFit="1" customWidth="1"/>
    <col min="19" max="19" width="5" style="84" customWidth="1"/>
    <col min="20" max="23" width="2.625" style="8" customWidth="1"/>
    <col min="24" max="26" width="3.875" style="7" customWidth="1"/>
    <col min="27" max="32" width="3.875" style="8" customWidth="1"/>
    <col min="33" max="35" width="3.875" style="7" customWidth="1"/>
    <col min="36" max="39" width="3.875" style="8" customWidth="1"/>
    <col min="40" max="40" width="3.875" style="7" customWidth="1"/>
    <col min="41" max="42" width="3.875" style="8" customWidth="1"/>
    <col min="43" max="43" width="19.75" style="8" customWidth="1"/>
    <col min="44" max="44" width="3.875" style="8" customWidth="1"/>
    <col min="45" max="45" width="9" style="7"/>
    <col min="46" max="46" width="9" style="9"/>
    <col min="47" max="16384" width="9" style="7"/>
  </cols>
  <sheetData>
    <row r="1" spans="1:46" ht="14.1" customHeight="1">
      <c r="A1" s="1"/>
      <c r="B1" s="2"/>
      <c r="C1" s="3"/>
      <c r="D1" s="4"/>
      <c r="E1" s="4"/>
      <c r="F1" s="5"/>
      <c r="G1" s="6"/>
      <c r="S1" s="7"/>
    </row>
    <row r="2" spans="1:46" ht="14.1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46" ht="18" customHeight="1">
      <c r="A3" s="139" t="s">
        <v>0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</row>
    <row r="4" spans="1:46" ht="18" customHeight="1">
      <c r="A4" s="140" t="s">
        <v>144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</row>
    <row r="5" spans="1:46" ht="18" customHeight="1">
      <c r="A5" s="141" t="s">
        <v>146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</row>
    <row r="6" spans="1:46" ht="18" customHeight="1" thickBot="1">
      <c r="A6" s="142" t="s">
        <v>145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</row>
    <row r="7" spans="1:46" ht="19.5" customHeight="1" thickBot="1">
      <c r="A7" s="143" t="s">
        <v>1</v>
      </c>
      <c r="B7" s="146" t="s">
        <v>2</v>
      </c>
      <c r="C7" s="149" t="s">
        <v>3</v>
      </c>
      <c r="D7" s="146"/>
      <c r="E7" s="150"/>
      <c r="F7" s="155" t="s">
        <v>4</v>
      </c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6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1"/>
      <c r="AJ7" s="10"/>
      <c r="AK7" s="10"/>
      <c r="AL7" s="10"/>
      <c r="AM7" s="10"/>
      <c r="AN7" s="10"/>
      <c r="AO7" s="10"/>
      <c r="AP7" s="10"/>
      <c r="AQ7" s="10"/>
      <c r="AR7" s="10"/>
    </row>
    <row r="8" spans="1:46" ht="15" customHeight="1">
      <c r="A8" s="144"/>
      <c r="B8" s="147"/>
      <c r="C8" s="151"/>
      <c r="D8" s="147"/>
      <c r="E8" s="152"/>
      <c r="F8" s="157" t="s">
        <v>5</v>
      </c>
      <c r="G8" s="158"/>
      <c r="H8" s="158"/>
      <c r="I8" s="161" t="s">
        <v>6</v>
      </c>
      <c r="J8" s="12" t="s">
        <v>7</v>
      </c>
      <c r="K8" s="13" t="s">
        <v>8</v>
      </c>
      <c r="L8" s="163" t="s">
        <v>9</v>
      </c>
      <c r="M8" s="163"/>
      <c r="N8" s="163"/>
      <c r="O8" s="165" t="s">
        <v>6</v>
      </c>
      <c r="P8" s="14" t="s">
        <v>6</v>
      </c>
      <c r="Q8" s="15" t="s">
        <v>10</v>
      </c>
      <c r="R8" s="167" t="s">
        <v>6</v>
      </c>
      <c r="S8" s="16" t="s">
        <v>11</v>
      </c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1"/>
      <c r="AJ8" s="10"/>
      <c r="AK8" s="10"/>
      <c r="AL8" s="10"/>
      <c r="AM8" s="10"/>
      <c r="AN8" s="10"/>
      <c r="AO8" s="10"/>
      <c r="AP8" s="10"/>
      <c r="AQ8" s="10"/>
      <c r="AR8" s="10"/>
    </row>
    <row r="9" spans="1:46" s="23" customFormat="1" ht="15" customHeight="1" thickBot="1">
      <c r="A9" s="144"/>
      <c r="B9" s="147"/>
      <c r="C9" s="151"/>
      <c r="D9" s="147"/>
      <c r="E9" s="152"/>
      <c r="F9" s="159"/>
      <c r="G9" s="160"/>
      <c r="H9" s="160"/>
      <c r="I9" s="162"/>
      <c r="J9" s="17" t="s">
        <v>12</v>
      </c>
      <c r="K9" s="18" t="s">
        <v>13</v>
      </c>
      <c r="L9" s="164"/>
      <c r="M9" s="164"/>
      <c r="N9" s="164"/>
      <c r="O9" s="166"/>
      <c r="P9" s="19" t="s">
        <v>14</v>
      </c>
      <c r="Q9" s="20" t="s">
        <v>12</v>
      </c>
      <c r="R9" s="168"/>
      <c r="S9" s="21" t="s">
        <v>15</v>
      </c>
      <c r="T9" s="22"/>
      <c r="U9" s="22"/>
      <c r="V9" s="22"/>
      <c r="W9" s="22"/>
      <c r="AA9" s="22"/>
      <c r="AJ9" s="22"/>
      <c r="AK9" s="22"/>
      <c r="AL9" s="22"/>
      <c r="AM9" s="22"/>
      <c r="AO9" s="22"/>
      <c r="AP9" s="22"/>
      <c r="AQ9" s="22"/>
      <c r="AR9" s="22"/>
      <c r="AT9" s="24"/>
    </row>
    <row r="10" spans="1:46" ht="19.5" thickBot="1">
      <c r="A10" s="145"/>
      <c r="B10" s="148"/>
      <c r="C10" s="153"/>
      <c r="D10" s="148"/>
      <c r="E10" s="154"/>
      <c r="F10" s="25">
        <v>10</v>
      </c>
      <c r="G10" s="26">
        <v>10</v>
      </c>
      <c r="H10" s="27">
        <v>10</v>
      </c>
      <c r="I10" s="28">
        <v>30</v>
      </c>
      <c r="J10" s="29">
        <v>10</v>
      </c>
      <c r="K10" s="30">
        <v>40</v>
      </c>
      <c r="L10" s="31">
        <v>10</v>
      </c>
      <c r="M10" s="26">
        <v>10</v>
      </c>
      <c r="N10" s="27">
        <v>10</v>
      </c>
      <c r="O10" s="28">
        <v>30</v>
      </c>
      <c r="P10" s="30">
        <v>70</v>
      </c>
      <c r="Q10" s="29">
        <v>30</v>
      </c>
      <c r="R10" s="32">
        <v>100</v>
      </c>
      <c r="S10" s="33" t="s">
        <v>16</v>
      </c>
      <c r="AG10" s="8"/>
      <c r="AH10" s="8"/>
    </row>
    <row r="11" spans="1:46" ht="14.1" customHeight="1">
      <c r="A11" s="34">
        <v>1</v>
      </c>
      <c r="B11" s="35"/>
      <c r="C11" s="36"/>
      <c r="D11" s="37"/>
      <c r="E11" s="38"/>
      <c r="F11" s="39"/>
      <c r="G11" s="40"/>
      <c r="H11" s="41"/>
      <c r="I11" s="42" t="str">
        <f>IF(F11+G11+H11=0," ",F11+G11+H11)</f>
        <v xml:space="preserve"> </v>
      </c>
      <c r="J11" s="43"/>
      <c r="K11" s="44" t="str">
        <f>IF(F11+G11+H11+J11=0," ",F11+G11+H11+J11)</f>
        <v xml:space="preserve"> </v>
      </c>
      <c r="L11" s="45"/>
      <c r="M11" s="46"/>
      <c r="N11" s="47"/>
      <c r="O11" s="42" t="str">
        <f>IF(L11+M11+N11=0," ",L11+M11+N11)</f>
        <v xml:space="preserve"> </v>
      </c>
      <c r="P11" s="44" t="str">
        <f>IF(F11+G11+H11+J11+L11+M11+N11=0," ",F11+G11+H11+J11+L11+M11+N11)</f>
        <v xml:space="preserve"> </v>
      </c>
      <c r="Q11" s="43"/>
      <c r="R11" s="48" t="str">
        <f>IF(F11+G11+H11+J11+L11+M11+N11+Q11=0," ",F11+G11+H11+J11+L11+M11+N11+Q11)</f>
        <v xml:space="preserve"> </v>
      </c>
      <c r="S11" s="49" t="str">
        <f t="shared" ref="S11:S53" si="0">IF(R11=" "," ",IF(R11&lt;50,"0",IF(R11&lt;=54,"1",IF(R11&lt;=59,"1.5",IF(R11&lt;=64,"2",IF(R11&lt;=69,"2.5",IF(R11&lt;=74,"3",IF(R11&lt;=79,"3.5",IF(R11&gt;=80,"4")))))))))</f>
        <v xml:space="preserve"> </v>
      </c>
      <c r="U11" s="50"/>
      <c r="X11" s="50"/>
      <c r="Y11" s="50"/>
      <c r="Z11" s="50"/>
      <c r="AG11" s="9"/>
      <c r="AI11" s="8"/>
    </row>
    <row r="12" spans="1:46" ht="14.1" customHeight="1">
      <c r="A12" s="51">
        <v>2</v>
      </c>
      <c r="B12" s="52"/>
      <c r="C12" s="53"/>
      <c r="D12" s="54"/>
      <c r="E12" s="55"/>
      <c r="F12" s="56"/>
      <c r="G12" s="57"/>
      <c r="H12" s="58"/>
      <c r="I12" s="42" t="str">
        <f t="shared" ref="I12:I54" si="1">IF(F12+G12+H12=0," ",F12+G12+H12)</f>
        <v xml:space="preserve"> </v>
      </c>
      <c r="J12" s="59"/>
      <c r="K12" s="44" t="str">
        <f t="shared" ref="K12:K54" si="2">IF(F12+G12+H12+J12=0," ",F12+G12+H12+J12)</f>
        <v xml:space="preserve"> </v>
      </c>
      <c r="L12" s="60"/>
      <c r="M12" s="61"/>
      <c r="N12" s="62"/>
      <c r="O12" s="42" t="str">
        <f t="shared" ref="O12:O54" si="3">IF(L12+M12+N12=0," ",L12+M12+N12)</f>
        <v xml:space="preserve"> </v>
      </c>
      <c r="P12" s="44" t="str">
        <f t="shared" ref="P12:P54" si="4">IF(F12+G12+H12+J12+L12+M12+N12=0," ",F12+G12+H12+J12+L12+M12+N12)</f>
        <v xml:space="preserve"> </v>
      </c>
      <c r="Q12" s="59"/>
      <c r="R12" s="48" t="str">
        <f t="shared" ref="R12:R54" si="5">IF(F12+G12+H12+J12+L12+M12+N12+Q12=0," ",F12+G12+H12+J12+L12+M12+N12+Q12)</f>
        <v xml:space="preserve"> </v>
      </c>
      <c r="S12" s="49" t="str">
        <f t="shared" si="0"/>
        <v xml:space="preserve"> </v>
      </c>
      <c r="U12" s="50"/>
      <c r="X12" s="50"/>
      <c r="Y12" s="50"/>
      <c r="Z12" s="50"/>
      <c r="AG12" s="9"/>
      <c r="AI12" s="8"/>
    </row>
    <row r="13" spans="1:46" ht="14.1" customHeight="1">
      <c r="A13" s="34">
        <v>3</v>
      </c>
      <c r="B13" s="52"/>
      <c r="C13" s="53"/>
      <c r="D13" s="54"/>
      <c r="E13" s="55"/>
      <c r="F13" s="56"/>
      <c r="G13" s="57"/>
      <c r="H13" s="58"/>
      <c r="I13" s="42" t="str">
        <f t="shared" si="1"/>
        <v xml:space="preserve"> </v>
      </c>
      <c r="J13" s="59"/>
      <c r="K13" s="44" t="str">
        <f t="shared" si="2"/>
        <v xml:space="preserve"> </v>
      </c>
      <c r="L13" s="60"/>
      <c r="M13" s="61"/>
      <c r="N13" s="62"/>
      <c r="O13" s="42" t="str">
        <f t="shared" si="3"/>
        <v xml:space="preserve"> </v>
      </c>
      <c r="P13" s="44" t="str">
        <f t="shared" si="4"/>
        <v xml:space="preserve"> </v>
      </c>
      <c r="Q13" s="59"/>
      <c r="R13" s="48" t="str">
        <f t="shared" si="5"/>
        <v xml:space="preserve"> </v>
      </c>
      <c r="S13" s="49" t="str">
        <f t="shared" si="0"/>
        <v xml:space="preserve"> </v>
      </c>
      <c r="U13" s="50"/>
      <c r="X13" s="50"/>
      <c r="Y13" s="50"/>
      <c r="Z13" s="50"/>
      <c r="AG13" s="9"/>
      <c r="AI13" s="8"/>
    </row>
    <row r="14" spans="1:46" ht="14.1" customHeight="1">
      <c r="A14" s="34">
        <v>4</v>
      </c>
      <c r="B14" s="52"/>
      <c r="C14" s="53"/>
      <c r="D14" s="54"/>
      <c r="E14" s="55"/>
      <c r="F14" s="56"/>
      <c r="G14" s="57"/>
      <c r="H14" s="58"/>
      <c r="I14" s="42" t="str">
        <f t="shared" si="1"/>
        <v xml:space="preserve"> </v>
      </c>
      <c r="J14" s="59"/>
      <c r="K14" s="44" t="str">
        <f t="shared" si="2"/>
        <v xml:space="preserve"> </v>
      </c>
      <c r="L14" s="60"/>
      <c r="M14" s="61"/>
      <c r="N14" s="62"/>
      <c r="O14" s="42" t="str">
        <f t="shared" si="3"/>
        <v xml:space="preserve"> </v>
      </c>
      <c r="P14" s="44" t="str">
        <f t="shared" si="4"/>
        <v xml:space="preserve"> </v>
      </c>
      <c r="Q14" s="59"/>
      <c r="R14" s="48" t="str">
        <f t="shared" si="5"/>
        <v xml:space="preserve"> </v>
      </c>
      <c r="S14" s="49" t="str">
        <f t="shared" si="0"/>
        <v xml:space="preserve"> </v>
      </c>
      <c r="U14" s="50"/>
      <c r="X14" s="50"/>
      <c r="Y14" s="50"/>
      <c r="Z14" s="50"/>
      <c r="AG14" s="9"/>
      <c r="AI14" s="8"/>
    </row>
    <row r="15" spans="1:46" ht="14.1" customHeight="1">
      <c r="A15" s="51">
        <v>5</v>
      </c>
      <c r="B15" s="52"/>
      <c r="C15" s="53"/>
      <c r="D15" s="54"/>
      <c r="E15" s="55"/>
      <c r="F15" s="56"/>
      <c r="G15" s="57"/>
      <c r="H15" s="58"/>
      <c r="I15" s="42" t="str">
        <f t="shared" si="1"/>
        <v xml:space="preserve"> </v>
      </c>
      <c r="J15" s="59"/>
      <c r="K15" s="44" t="str">
        <f t="shared" si="2"/>
        <v xml:space="preserve"> </v>
      </c>
      <c r="L15" s="60"/>
      <c r="M15" s="61"/>
      <c r="N15" s="62"/>
      <c r="O15" s="42" t="str">
        <f t="shared" si="3"/>
        <v xml:space="preserve"> </v>
      </c>
      <c r="P15" s="44" t="str">
        <f t="shared" si="4"/>
        <v xml:space="preserve"> </v>
      </c>
      <c r="Q15" s="59"/>
      <c r="R15" s="48" t="str">
        <f t="shared" si="5"/>
        <v xml:space="preserve"> </v>
      </c>
      <c r="S15" s="49" t="str">
        <f t="shared" si="0"/>
        <v xml:space="preserve"> </v>
      </c>
      <c r="U15" s="50"/>
      <c r="X15" s="50"/>
      <c r="Y15" s="50"/>
      <c r="Z15" s="50"/>
      <c r="AG15" s="9"/>
      <c r="AI15" s="8"/>
    </row>
    <row r="16" spans="1:46" ht="14.1" customHeight="1">
      <c r="A16" s="34">
        <v>6</v>
      </c>
      <c r="B16" s="52"/>
      <c r="C16" s="53"/>
      <c r="D16" s="54"/>
      <c r="E16" s="55"/>
      <c r="F16" s="56"/>
      <c r="G16" s="57"/>
      <c r="H16" s="58"/>
      <c r="I16" s="42" t="str">
        <f t="shared" si="1"/>
        <v xml:space="preserve"> </v>
      </c>
      <c r="J16" s="59"/>
      <c r="K16" s="44" t="str">
        <f t="shared" si="2"/>
        <v xml:space="preserve"> </v>
      </c>
      <c r="L16" s="60"/>
      <c r="M16" s="61"/>
      <c r="N16" s="62"/>
      <c r="O16" s="42" t="str">
        <f t="shared" si="3"/>
        <v xml:space="preserve"> </v>
      </c>
      <c r="P16" s="44" t="str">
        <f t="shared" si="4"/>
        <v xml:space="preserve"> </v>
      </c>
      <c r="Q16" s="59"/>
      <c r="R16" s="48" t="str">
        <f t="shared" si="5"/>
        <v xml:space="preserve"> </v>
      </c>
      <c r="S16" s="49" t="str">
        <f t="shared" si="0"/>
        <v xml:space="preserve"> </v>
      </c>
      <c r="U16" s="50"/>
      <c r="X16" s="50"/>
      <c r="Y16" s="50"/>
      <c r="Z16" s="50"/>
      <c r="AG16" s="9"/>
      <c r="AI16" s="8"/>
    </row>
    <row r="17" spans="1:35" ht="14.1" customHeight="1">
      <c r="A17" s="34">
        <v>7</v>
      </c>
      <c r="B17" s="52"/>
      <c r="C17" s="53"/>
      <c r="D17" s="54"/>
      <c r="E17" s="55"/>
      <c r="F17" s="56"/>
      <c r="G17" s="57"/>
      <c r="H17" s="58"/>
      <c r="I17" s="42" t="str">
        <f t="shared" si="1"/>
        <v xml:space="preserve"> </v>
      </c>
      <c r="J17" s="59"/>
      <c r="K17" s="44" t="str">
        <f t="shared" si="2"/>
        <v xml:space="preserve"> </v>
      </c>
      <c r="L17" s="60"/>
      <c r="M17" s="61"/>
      <c r="N17" s="62"/>
      <c r="O17" s="42" t="str">
        <f t="shared" si="3"/>
        <v xml:space="preserve"> </v>
      </c>
      <c r="P17" s="44" t="str">
        <f t="shared" si="4"/>
        <v xml:space="preserve"> </v>
      </c>
      <c r="Q17" s="59"/>
      <c r="R17" s="48" t="str">
        <f t="shared" si="5"/>
        <v xml:space="preserve"> </v>
      </c>
      <c r="S17" s="49" t="str">
        <f t="shared" si="0"/>
        <v xml:space="preserve"> </v>
      </c>
      <c r="U17" s="50"/>
      <c r="X17" s="50"/>
      <c r="Y17" s="50"/>
      <c r="Z17" s="50"/>
      <c r="AG17" s="9"/>
      <c r="AI17" s="8"/>
    </row>
    <row r="18" spans="1:35" ht="14.1" customHeight="1">
      <c r="A18" s="51">
        <v>8</v>
      </c>
      <c r="B18" s="52"/>
      <c r="C18" s="53"/>
      <c r="D18" s="54"/>
      <c r="E18" s="55"/>
      <c r="F18" s="56"/>
      <c r="G18" s="57"/>
      <c r="H18" s="58"/>
      <c r="I18" s="42" t="str">
        <f t="shared" si="1"/>
        <v xml:space="preserve"> </v>
      </c>
      <c r="J18" s="59"/>
      <c r="K18" s="44" t="str">
        <f t="shared" si="2"/>
        <v xml:space="preserve"> </v>
      </c>
      <c r="L18" s="60"/>
      <c r="M18" s="61"/>
      <c r="N18" s="62"/>
      <c r="O18" s="42" t="str">
        <f t="shared" si="3"/>
        <v xml:space="preserve"> </v>
      </c>
      <c r="P18" s="44" t="str">
        <f t="shared" si="4"/>
        <v xml:space="preserve"> </v>
      </c>
      <c r="Q18" s="59"/>
      <c r="R18" s="48" t="str">
        <f t="shared" si="5"/>
        <v xml:space="preserve"> </v>
      </c>
      <c r="S18" s="49" t="str">
        <f t="shared" si="0"/>
        <v xml:space="preserve"> </v>
      </c>
      <c r="U18" s="50"/>
      <c r="X18" s="50"/>
      <c r="Y18" s="50"/>
      <c r="Z18" s="50"/>
      <c r="AG18" s="9"/>
      <c r="AI18" s="8"/>
    </row>
    <row r="19" spans="1:35" ht="14.1" customHeight="1">
      <c r="A19" s="34">
        <v>9</v>
      </c>
      <c r="B19" s="52"/>
      <c r="C19" s="53"/>
      <c r="D19" s="54"/>
      <c r="E19" s="55"/>
      <c r="F19" s="56"/>
      <c r="G19" s="57"/>
      <c r="H19" s="58"/>
      <c r="I19" s="42" t="str">
        <f t="shared" si="1"/>
        <v xml:space="preserve"> </v>
      </c>
      <c r="J19" s="59"/>
      <c r="K19" s="44" t="str">
        <f t="shared" si="2"/>
        <v xml:space="preserve"> </v>
      </c>
      <c r="L19" s="60"/>
      <c r="M19" s="61"/>
      <c r="N19" s="62"/>
      <c r="O19" s="42" t="str">
        <f t="shared" si="3"/>
        <v xml:space="preserve"> </v>
      </c>
      <c r="P19" s="44" t="str">
        <f t="shared" si="4"/>
        <v xml:space="preserve"> </v>
      </c>
      <c r="Q19" s="59"/>
      <c r="R19" s="48" t="str">
        <f t="shared" si="5"/>
        <v xml:space="preserve"> </v>
      </c>
      <c r="S19" s="49" t="str">
        <f t="shared" si="0"/>
        <v xml:space="preserve"> </v>
      </c>
      <c r="U19" s="50"/>
      <c r="X19" s="50"/>
      <c r="Y19" s="50"/>
      <c r="Z19" s="50"/>
      <c r="AG19" s="9"/>
      <c r="AI19" s="8"/>
    </row>
    <row r="20" spans="1:35" ht="14.1" customHeight="1">
      <c r="A20" s="34">
        <v>10</v>
      </c>
      <c r="B20" s="52"/>
      <c r="C20" s="53"/>
      <c r="D20" s="54"/>
      <c r="E20" s="55"/>
      <c r="F20" s="56"/>
      <c r="G20" s="57"/>
      <c r="H20" s="58"/>
      <c r="I20" s="42" t="str">
        <f t="shared" si="1"/>
        <v xml:space="preserve"> </v>
      </c>
      <c r="J20" s="59"/>
      <c r="K20" s="44" t="str">
        <f t="shared" si="2"/>
        <v xml:space="preserve"> </v>
      </c>
      <c r="L20" s="60"/>
      <c r="M20" s="61"/>
      <c r="N20" s="62"/>
      <c r="O20" s="42" t="str">
        <f t="shared" si="3"/>
        <v xml:space="preserve"> </v>
      </c>
      <c r="P20" s="44" t="str">
        <f t="shared" si="4"/>
        <v xml:space="preserve"> </v>
      </c>
      <c r="Q20" s="59"/>
      <c r="R20" s="48" t="str">
        <f t="shared" si="5"/>
        <v xml:space="preserve"> </v>
      </c>
      <c r="S20" s="49" t="str">
        <f t="shared" si="0"/>
        <v xml:space="preserve"> </v>
      </c>
      <c r="U20" s="50"/>
      <c r="X20" s="50"/>
      <c r="Y20" s="50"/>
      <c r="Z20" s="50"/>
      <c r="AG20" s="9"/>
      <c r="AI20" s="8"/>
    </row>
    <row r="21" spans="1:35" ht="14.1" customHeight="1">
      <c r="A21" s="51">
        <v>11</v>
      </c>
      <c r="B21" s="52"/>
      <c r="C21" s="53"/>
      <c r="D21" s="54"/>
      <c r="E21" s="55"/>
      <c r="F21" s="56"/>
      <c r="G21" s="57"/>
      <c r="H21" s="58"/>
      <c r="I21" s="42" t="str">
        <f t="shared" si="1"/>
        <v xml:space="preserve"> </v>
      </c>
      <c r="J21" s="59"/>
      <c r="K21" s="44" t="str">
        <f t="shared" si="2"/>
        <v xml:space="preserve"> </v>
      </c>
      <c r="L21" s="60"/>
      <c r="M21" s="61"/>
      <c r="N21" s="62"/>
      <c r="O21" s="42" t="str">
        <f t="shared" si="3"/>
        <v xml:space="preserve"> </v>
      </c>
      <c r="P21" s="44" t="str">
        <f t="shared" si="4"/>
        <v xml:space="preserve"> </v>
      </c>
      <c r="Q21" s="59"/>
      <c r="R21" s="48" t="str">
        <f t="shared" si="5"/>
        <v xml:space="preserve"> </v>
      </c>
      <c r="S21" s="49" t="str">
        <f t="shared" si="0"/>
        <v xml:space="preserve"> </v>
      </c>
      <c r="U21" s="50"/>
      <c r="X21" s="50"/>
      <c r="Y21" s="50"/>
      <c r="Z21" s="50"/>
      <c r="AG21" s="9"/>
      <c r="AI21" s="8"/>
    </row>
    <row r="22" spans="1:35" ht="14.1" customHeight="1">
      <c r="A22" s="34">
        <v>12</v>
      </c>
      <c r="B22" s="52"/>
      <c r="C22" s="53"/>
      <c r="D22" s="54"/>
      <c r="E22" s="55"/>
      <c r="F22" s="56"/>
      <c r="G22" s="57"/>
      <c r="H22" s="58"/>
      <c r="I22" s="42" t="str">
        <f t="shared" si="1"/>
        <v xml:space="preserve"> </v>
      </c>
      <c r="J22" s="59"/>
      <c r="K22" s="44" t="str">
        <f t="shared" si="2"/>
        <v xml:space="preserve"> </v>
      </c>
      <c r="L22" s="60"/>
      <c r="M22" s="61"/>
      <c r="N22" s="62"/>
      <c r="O22" s="42" t="str">
        <f t="shared" si="3"/>
        <v xml:space="preserve"> </v>
      </c>
      <c r="P22" s="44" t="str">
        <f t="shared" si="4"/>
        <v xml:space="preserve"> </v>
      </c>
      <c r="Q22" s="59"/>
      <c r="R22" s="48" t="str">
        <f t="shared" si="5"/>
        <v xml:space="preserve"> </v>
      </c>
      <c r="S22" s="49" t="str">
        <f t="shared" si="0"/>
        <v xml:space="preserve"> </v>
      </c>
      <c r="U22" s="50"/>
      <c r="X22" s="50"/>
      <c r="Y22" s="50"/>
      <c r="Z22" s="50"/>
      <c r="AG22" s="9"/>
      <c r="AI22" s="8"/>
    </row>
    <row r="23" spans="1:35" ht="14.1" customHeight="1">
      <c r="A23" s="34">
        <v>13</v>
      </c>
      <c r="B23" s="52"/>
      <c r="C23" s="53"/>
      <c r="D23" s="54"/>
      <c r="E23" s="55"/>
      <c r="F23" s="56"/>
      <c r="G23" s="57"/>
      <c r="H23" s="58"/>
      <c r="I23" s="42" t="str">
        <f t="shared" si="1"/>
        <v xml:space="preserve"> </v>
      </c>
      <c r="J23" s="59"/>
      <c r="K23" s="44" t="str">
        <f t="shared" si="2"/>
        <v xml:space="preserve"> </v>
      </c>
      <c r="L23" s="60"/>
      <c r="M23" s="61"/>
      <c r="N23" s="62"/>
      <c r="O23" s="42" t="str">
        <f t="shared" si="3"/>
        <v xml:space="preserve"> </v>
      </c>
      <c r="P23" s="44" t="str">
        <f t="shared" si="4"/>
        <v xml:space="preserve"> </v>
      </c>
      <c r="Q23" s="59"/>
      <c r="R23" s="48" t="str">
        <f t="shared" si="5"/>
        <v xml:space="preserve"> </v>
      </c>
      <c r="S23" s="49" t="str">
        <f t="shared" si="0"/>
        <v xml:space="preserve"> </v>
      </c>
      <c r="U23" s="50"/>
      <c r="X23" s="50"/>
      <c r="Y23" s="50"/>
      <c r="Z23" s="50"/>
      <c r="AG23" s="9"/>
      <c r="AI23" s="8"/>
    </row>
    <row r="24" spans="1:35" ht="14.1" customHeight="1">
      <c r="A24" s="51">
        <v>14</v>
      </c>
      <c r="B24" s="52"/>
      <c r="C24" s="53"/>
      <c r="D24" s="54"/>
      <c r="E24" s="55"/>
      <c r="F24" s="56"/>
      <c r="G24" s="57"/>
      <c r="H24" s="58"/>
      <c r="I24" s="42" t="str">
        <f t="shared" si="1"/>
        <v xml:space="preserve"> </v>
      </c>
      <c r="J24" s="59"/>
      <c r="K24" s="44" t="str">
        <f t="shared" si="2"/>
        <v xml:space="preserve"> </v>
      </c>
      <c r="L24" s="60"/>
      <c r="M24" s="61"/>
      <c r="N24" s="62"/>
      <c r="O24" s="42" t="str">
        <f t="shared" si="3"/>
        <v xml:space="preserve"> </v>
      </c>
      <c r="P24" s="44" t="str">
        <f t="shared" si="4"/>
        <v xml:space="preserve"> </v>
      </c>
      <c r="Q24" s="59"/>
      <c r="R24" s="48" t="str">
        <f t="shared" si="5"/>
        <v xml:space="preserve"> </v>
      </c>
      <c r="S24" s="49" t="str">
        <f t="shared" si="0"/>
        <v xml:space="preserve"> </v>
      </c>
      <c r="U24" s="50"/>
      <c r="X24" s="50"/>
      <c r="Y24" s="50"/>
      <c r="Z24" s="50"/>
      <c r="AG24" s="9"/>
      <c r="AI24" s="8"/>
    </row>
    <row r="25" spans="1:35" ht="14.1" customHeight="1">
      <c r="A25" s="34">
        <v>15</v>
      </c>
      <c r="B25" s="52"/>
      <c r="C25" s="53"/>
      <c r="D25" s="54"/>
      <c r="E25" s="55"/>
      <c r="F25" s="56"/>
      <c r="G25" s="57"/>
      <c r="H25" s="58"/>
      <c r="I25" s="42" t="str">
        <f t="shared" si="1"/>
        <v xml:space="preserve"> </v>
      </c>
      <c r="J25" s="59"/>
      <c r="K25" s="44" t="str">
        <f t="shared" si="2"/>
        <v xml:space="preserve"> </v>
      </c>
      <c r="L25" s="60"/>
      <c r="M25" s="61"/>
      <c r="N25" s="62"/>
      <c r="O25" s="42" t="str">
        <f t="shared" si="3"/>
        <v xml:space="preserve"> </v>
      </c>
      <c r="P25" s="44" t="str">
        <f t="shared" si="4"/>
        <v xml:space="preserve"> </v>
      </c>
      <c r="Q25" s="59"/>
      <c r="R25" s="48" t="str">
        <f t="shared" si="5"/>
        <v xml:space="preserve"> </v>
      </c>
      <c r="S25" s="49" t="str">
        <f t="shared" si="0"/>
        <v xml:space="preserve"> </v>
      </c>
      <c r="U25" s="50"/>
      <c r="X25" s="50"/>
      <c r="Y25" s="50"/>
      <c r="Z25" s="50"/>
      <c r="AG25" s="9"/>
      <c r="AI25" s="8"/>
    </row>
    <row r="26" spans="1:35" ht="14.1" customHeight="1">
      <c r="A26" s="34">
        <v>16</v>
      </c>
      <c r="B26" s="52"/>
      <c r="C26" s="53"/>
      <c r="D26" s="54"/>
      <c r="E26" s="55"/>
      <c r="F26" s="56"/>
      <c r="G26" s="57"/>
      <c r="H26" s="58"/>
      <c r="I26" s="42" t="str">
        <f t="shared" si="1"/>
        <v xml:space="preserve"> </v>
      </c>
      <c r="J26" s="59"/>
      <c r="K26" s="44" t="str">
        <f t="shared" si="2"/>
        <v xml:space="preserve"> </v>
      </c>
      <c r="L26" s="60"/>
      <c r="M26" s="61"/>
      <c r="N26" s="62"/>
      <c r="O26" s="42" t="str">
        <f t="shared" si="3"/>
        <v xml:space="preserve"> </v>
      </c>
      <c r="P26" s="44" t="str">
        <f t="shared" si="4"/>
        <v xml:space="preserve"> </v>
      </c>
      <c r="Q26" s="59"/>
      <c r="R26" s="48" t="str">
        <f t="shared" si="5"/>
        <v xml:space="preserve"> </v>
      </c>
      <c r="S26" s="49" t="str">
        <f t="shared" si="0"/>
        <v xml:space="preserve"> </v>
      </c>
      <c r="U26" s="50"/>
      <c r="X26" s="50"/>
      <c r="Y26" s="50"/>
      <c r="Z26" s="50"/>
      <c r="AG26" s="9"/>
      <c r="AI26" s="8"/>
    </row>
    <row r="27" spans="1:35" ht="14.1" customHeight="1">
      <c r="A27" s="51">
        <v>17</v>
      </c>
      <c r="B27" s="52"/>
      <c r="C27" s="53"/>
      <c r="D27" s="54"/>
      <c r="E27" s="55"/>
      <c r="F27" s="56"/>
      <c r="G27" s="57"/>
      <c r="H27" s="58"/>
      <c r="I27" s="42" t="str">
        <f t="shared" si="1"/>
        <v xml:space="preserve"> </v>
      </c>
      <c r="J27" s="59"/>
      <c r="K27" s="44" t="str">
        <f t="shared" si="2"/>
        <v xml:space="preserve"> </v>
      </c>
      <c r="L27" s="60"/>
      <c r="M27" s="61"/>
      <c r="N27" s="62"/>
      <c r="O27" s="42" t="str">
        <f t="shared" si="3"/>
        <v xml:space="preserve"> </v>
      </c>
      <c r="P27" s="44" t="str">
        <f t="shared" si="4"/>
        <v xml:space="preserve"> </v>
      </c>
      <c r="Q27" s="59"/>
      <c r="R27" s="48" t="str">
        <f t="shared" si="5"/>
        <v xml:space="preserve"> </v>
      </c>
      <c r="S27" s="49" t="str">
        <f t="shared" si="0"/>
        <v xml:space="preserve"> </v>
      </c>
      <c r="U27" s="50"/>
      <c r="X27" s="50"/>
      <c r="Y27" s="50"/>
      <c r="Z27" s="50"/>
      <c r="AG27" s="9"/>
      <c r="AI27" s="8"/>
    </row>
    <row r="28" spans="1:35" ht="14.1" customHeight="1">
      <c r="A28" s="34">
        <v>18</v>
      </c>
      <c r="B28" s="52"/>
      <c r="C28" s="53"/>
      <c r="D28" s="54"/>
      <c r="E28" s="55"/>
      <c r="F28" s="56"/>
      <c r="G28" s="57"/>
      <c r="H28" s="58"/>
      <c r="I28" s="42" t="str">
        <f t="shared" si="1"/>
        <v xml:space="preserve"> </v>
      </c>
      <c r="J28" s="59"/>
      <c r="K28" s="44" t="str">
        <f t="shared" si="2"/>
        <v xml:space="preserve"> </v>
      </c>
      <c r="L28" s="60"/>
      <c r="M28" s="61"/>
      <c r="N28" s="62"/>
      <c r="O28" s="42" t="str">
        <f t="shared" si="3"/>
        <v xml:space="preserve"> </v>
      </c>
      <c r="P28" s="44" t="str">
        <f t="shared" si="4"/>
        <v xml:space="preserve"> </v>
      </c>
      <c r="Q28" s="59"/>
      <c r="R28" s="48" t="str">
        <f t="shared" si="5"/>
        <v xml:space="preserve"> </v>
      </c>
      <c r="S28" s="49" t="str">
        <f t="shared" si="0"/>
        <v xml:space="preserve"> </v>
      </c>
      <c r="U28" s="50"/>
      <c r="X28" s="50"/>
      <c r="Y28" s="50"/>
      <c r="Z28" s="50"/>
      <c r="AG28" s="9"/>
      <c r="AI28" s="8"/>
    </row>
    <row r="29" spans="1:35" ht="14.1" customHeight="1">
      <c r="A29" s="51">
        <v>19</v>
      </c>
      <c r="B29" s="52"/>
      <c r="C29" s="53"/>
      <c r="D29" s="54"/>
      <c r="E29" s="55"/>
      <c r="F29" s="56"/>
      <c r="G29" s="57"/>
      <c r="H29" s="58"/>
      <c r="I29" s="42" t="str">
        <f t="shared" si="1"/>
        <v xml:space="preserve"> </v>
      </c>
      <c r="J29" s="59"/>
      <c r="K29" s="44" t="str">
        <f t="shared" si="2"/>
        <v xml:space="preserve"> </v>
      </c>
      <c r="L29" s="60"/>
      <c r="M29" s="61"/>
      <c r="N29" s="62"/>
      <c r="O29" s="42" t="str">
        <f t="shared" si="3"/>
        <v xml:space="preserve"> </v>
      </c>
      <c r="P29" s="44" t="str">
        <f t="shared" si="4"/>
        <v xml:space="preserve"> </v>
      </c>
      <c r="Q29" s="59"/>
      <c r="R29" s="48" t="str">
        <f t="shared" si="5"/>
        <v xml:space="preserve"> </v>
      </c>
      <c r="S29" s="49" t="str">
        <f t="shared" si="0"/>
        <v xml:space="preserve"> </v>
      </c>
      <c r="U29" s="50"/>
      <c r="X29" s="50"/>
      <c r="Y29" s="50"/>
      <c r="Z29" s="50"/>
      <c r="AG29" s="9"/>
      <c r="AI29" s="8"/>
    </row>
    <row r="30" spans="1:35" ht="14.1" customHeight="1">
      <c r="A30" s="34">
        <v>20</v>
      </c>
      <c r="B30" s="52"/>
      <c r="C30" s="53"/>
      <c r="D30" s="54"/>
      <c r="E30" s="55"/>
      <c r="F30" s="56"/>
      <c r="G30" s="57"/>
      <c r="H30" s="58"/>
      <c r="I30" s="42" t="str">
        <f t="shared" si="1"/>
        <v xml:space="preserve"> </v>
      </c>
      <c r="J30" s="59"/>
      <c r="K30" s="44" t="str">
        <f t="shared" si="2"/>
        <v xml:space="preserve"> </v>
      </c>
      <c r="L30" s="60"/>
      <c r="M30" s="61"/>
      <c r="N30" s="62"/>
      <c r="O30" s="42" t="str">
        <f t="shared" si="3"/>
        <v xml:space="preserve"> </v>
      </c>
      <c r="P30" s="44" t="str">
        <f t="shared" si="4"/>
        <v xml:space="preserve"> </v>
      </c>
      <c r="Q30" s="59"/>
      <c r="R30" s="48" t="str">
        <f t="shared" si="5"/>
        <v xml:space="preserve"> </v>
      </c>
      <c r="S30" s="49" t="str">
        <f t="shared" si="0"/>
        <v xml:space="preserve"> </v>
      </c>
      <c r="U30" s="50"/>
      <c r="X30" s="50"/>
      <c r="Y30" s="50"/>
      <c r="Z30" s="50"/>
      <c r="AG30" s="9"/>
      <c r="AI30" s="8"/>
    </row>
    <row r="31" spans="1:35" ht="14.1" customHeight="1">
      <c r="A31" s="51">
        <v>21</v>
      </c>
      <c r="B31" s="52"/>
      <c r="C31" s="53"/>
      <c r="D31" s="54"/>
      <c r="E31" s="55"/>
      <c r="F31" s="56"/>
      <c r="G31" s="57"/>
      <c r="H31" s="58"/>
      <c r="I31" s="42" t="str">
        <f t="shared" si="1"/>
        <v xml:space="preserve"> </v>
      </c>
      <c r="J31" s="59"/>
      <c r="K31" s="44" t="str">
        <f t="shared" si="2"/>
        <v xml:space="preserve"> </v>
      </c>
      <c r="L31" s="60"/>
      <c r="M31" s="61"/>
      <c r="N31" s="62"/>
      <c r="O31" s="42" t="str">
        <f t="shared" si="3"/>
        <v xml:space="preserve"> </v>
      </c>
      <c r="P31" s="44" t="str">
        <f t="shared" si="4"/>
        <v xml:space="preserve"> </v>
      </c>
      <c r="Q31" s="59"/>
      <c r="R31" s="48" t="str">
        <f t="shared" si="5"/>
        <v xml:space="preserve"> </v>
      </c>
      <c r="S31" s="49" t="str">
        <f t="shared" si="0"/>
        <v xml:space="preserve"> </v>
      </c>
      <c r="U31" s="50"/>
      <c r="X31" s="50"/>
      <c r="Y31" s="50"/>
      <c r="Z31" s="50"/>
      <c r="AG31" s="9"/>
      <c r="AI31" s="8"/>
    </row>
    <row r="32" spans="1:35" ht="14.1" customHeight="1">
      <c r="A32" s="34">
        <v>22</v>
      </c>
      <c r="B32" s="52"/>
      <c r="C32" s="53"/>
      <c r="D32" s="54"/>
      <c r="E32" s="55"/>
      <c r="F32" s="56"/>
      <c r="G32" s="57"/>
      <c r="H32" s="58"/>
      <c r="I32" s="42" t="str">
        <f t="shared" si="1"/>
        <v xml:space="preserve"> </v>
      </c>
      <c r="J32" s="59"/>
      <c r="K32" s="44" t="str">
        <f t="shared" si="2"/>
        <v xml:space="preserve"> </v>
      </c>
      <c r="L32" s="60"/>
      <c r="M32" s="61"/>
      <c r="N32" s="62"/>
      <c r="O32" s="42" t="str">
        <f t="shared" si="3"/>
        <v xml:space="preserve"> </v>
      </c>
      <c r="P32" s="44" t="str">
        <f t="shared" si="4"/>
        <v xml:space="preserve"> </v>
      </c>
      <c r="Q32" s="59"/>
      <c r="R32" s="48" t="str">
        <f t="shared" si="5"/>
        <v xml:space="preserve"> </v>
      </c>
      <c r="S32" s="49" t="str">
        <f t="shared" si="0"/>
        <v xml:space="preserve"> </v>
      </c>
      <c r="U32" s="50"/>
      <c r="X32" s="50"/>
      <c r="Y32" s="50"/>
      <c r="Z32" s="50"/>
      <c r="AG32" s="9"/>
      <c r="AI32" s="8"/>
    </row>
    <row r="33" spans="1:35" ht="14.1" customHeight="1">
      <c r="A33" s="51">
        <v>23</v>
      </c>
      <c r="B33" s="52"/>
      <c r="C33" s="53"/>
      <c r="D33" s="54"/>
      <c r="E33" s="55"/>
      <c r="F33" s="56"/>
      <c r="G33" s="57"/>
      <c r="H33" s="58"/>
      <c r="I33" s="42" t="str">
        <f t="shared" si="1"/>
        <v xml:space="preserve"> </v>
      </c>
      <c r="J33" s="59"/>
      <c r="K33" s="44" t="str">
        <f t="shared" si="2"/>
        <v xml:space="preserve"> </v>
      </c>
      <c r="L33" s="60"/>
      <c r="M33" s="61"/>
      <c r="N33" s="62"/>
      <c r="O33" s="42" t="str">
        <f t="shared" si="3"/>
        <v xml:space="preserve"> </v>
      </c>
      <c r="P33" s="44" t="str">
        <f t="shared" si="4"/>
        <v xml:space="preserve"> </v>
      </c>
      <c r="Q33" s="59"/>
      <c r="R33" s="48" t="str">
        <f t="shared" si="5"/>
        <v xml:space="preserve"> </v>
      </c>
      <c r="S33" s="49" t="str">
        <f t="shared" si="0"/>
        <v xml:space="preserve"> </v>
      </c>
      <c r="U33" s="50"/>
      <c r="X33" s="50"/>
      <c r="Y33" s="50"/>
      <c r="Z33" s="50"/>
      <c r="AG33" s="9"/>
      <c r="AI33" s="8"/>
    </row>
    <row r="34" spans="1:35" ht="14.1" customHeight="1">
      <c r="A34" s="34">
        <v>24</v>
      </c>
      <c r="B34" s="52"/>
      <c r="C34" s="53"/>
      <c r="D34" s="54"/>
      <c r="E34" s="55"/>
      <c r="F34" s="56"/>
      <c r="G34" s="57"/>
      <c r="H34" s="58"/>
      <c r="I34" s="42" t="str">
        <f t="shared" si="1"/>
        <v xml:space="preserve"> </v>
      </c>
      <c r="J34" s="59"/>
      <c r="K34" s="44" t="str">
        <f t="shared" si="2"/>
        <v xml:space="preserve"> </v>
      </c>
      <c r="L34" s="60"/>
      <c r="M34" s="61"/>
      <c r="N34" s="62"/>
      <c r="O34" s="42" t="str">
        <f t="shared" si="3"/>
        <v xml:space="preserve"> </v>
      </c>
      <c r="P34" s="44" t="str">
        <f t="shared" si="4"/>
        <v xml:space="preserve"> </v>
      </c>
      <c r="Q34" s="59"/>
      <c r="R34" s="48" t="str">
        <f t="shared" si="5"/>
        <v xml:space="preserve"> </v>
      </c>
      <c r="S34" s="49" t="str">
        <f t="shared" si="0"/>
        <v xml:space="preserve"> </v>
      </c>
      <c r="U34" s="50"/>
      <c r="X34" s="50"/>
      <c r="Y34" s="50"/>
      <c r="Z34" s="50"/>
      <c r="AG34" s="9"/>
      <c r="AI34" s="8"/>
    </row>
    <row r="35" spans="1:35" ht="14.1" customHeight="1">
      <c r="A35" s="51">
        <v>25</v>
      </c>
      <c r="B35" s="52"/>
      <c r="C35" s="53"/>
      <c r="D35" s="54"/>
      <c r="E35" s="55"/>
      <c r="F35" s="56"/>
      <c r="G35" s="57"/>
      <c r="H35" s="58"/>
      <c r="I35" s="42" t="str">
        <f t="shared" si="1"/>
        <v xml:space="preserve"> </v>
      </c>
      <c r="J35" s="59"/>
      <c r="K35" s="44" t="str">
        <f t="shared" si="2"/>
        <v xml:space="preserve"> </v>
      </c>
      <c r="L35" s="60"/>
      <c r="M35" s="61"/>
      <c r="N35" s="62"/>
      <c r="O35" s="42" t="str">
        <f t="shared" si="3"/>
        <v xml:space="preserve"> </v>
      </c>
      <c r="P35" s="44" t="str">
        <f t="shared" si="4"/>
        <v xml:space="preserve"> </v>
      </c>
      <c r="Q35" s="59"/>
      <c r="R35" s="48" t="str">
        <f t="shared" si="5"/>
        <v xml:space="preserve"> </v>
      </c>
      <c r="S35" s="49" t="str">
        <f t="shared" si="0"/>
        <v xml:space="preserve"> </v>
      </c>
      <c r="U35" s="50"/>
      <c r="X35" s="50"/>
      <c r="Y35" s="50"/>
      <c r="Z35" s="50"/>
      <c r="AG35" s="9"/>
      <c r="AI35" s="8"/>
    </row>
    <row r="36" spans="1:35" ht="14.1" customHeight="1">
      <c r="A36" s="34">
        <v>26</v>
      </c>
      <c r="B36" s="52"/>
      <c r="C36" s="53"/>
      <c r="D36" s="54"/>
      <c r="E36" s="55"/>
      <c r="F36" s="56"/>
      <c r="G36" s="57"/>
      <c r="H36" s="58"/>
      <c r="I36" s="42" t="str">
        <f t="shared" si="1"/>
        <v xml:space="preserve"> </v>
      </c>
      <c r="J36" s="59"/>
      <c r="K36" s="44" t="str">
        <f t="shared" si="2"/>
        <v xml:space="preserve"> </v>
      </c>
      <c r="L36" s="60"/>
      <c r="M36" s="61"/>
      <c r="N36" s="62"/>
      <c r="O36" s="42" t="str">
        <f t="shared" si="3"/>
        <v xml:space="preserve"> </v>
      </c>
      <c r="P36" s="44" t="str">
        <f t="shared" si="4"/>
        <v xml:space="preserve"> </v>
      </c>
      <c r="Q36" s="59"/>
      <c r="R36" s="48" t="str">
        <f t="shared" si="5"/>
        <v xml:space="preserve"> </v>
      </c>
      <c r="S36" s="49" t="str">
        <f t="shared" si="0"/>
        <v xml:space="preserve"> </v>
      </c>
      <c r="U36" s="50"/>
      <c r="X36" s="50"/>
      <c r="Y36" s="50"/>
      <c r="Z36" s="50"/>
      <c r="AG36" s="9"/>
      <c r="AI36" s="8"/>
    </row>
    <row r="37" spans="1:35" ht="14.1" customHeight="1">
      <c r="A37" s="51">
        <v>27</v>
      </c>
      <c r="B37" s="52"/>
      <c r="C37" s="53"/>
      <c r="D37" s="54"/>
      <c r="E37" s="55"/>
      <c r="F37" s="56"/>
      <c r="G37" s="57"/>
      <c r="H37" s="58"/>
      <c r="I37" s="42" t="str">
        <f t="shared" si="1"/>
        <v xml:space="preserve"> </v>
      </c>
      <c r="J37" s="59"/>
      <c r="K37" s="44" t="str">
        <f t="shared" si="2"/>
        <v xml:space="preserve"> </v>
      </c>
      <c r="L37" s="60"/>
      <c r="M37" s="61"/>
      <c r="N37" s="62"/>
      <c r="O37" s="42" t="str">
        <f t="shared" si="3"/>
        <v xml:space="preserve"> </v>
      </c>
      <c r="P37" s="44" t="str">
        <f t="shared" si="4"/>
        <v xml:space="preserve"> </v>
      </c>
      <c r="Q37" s="59"/>
      <c r="R37" s="48" t="str">
        <f t="shared" si="5"/>
        <v xml:space="preserve"> </v>
      </c>
      <c r="S37" s="49" t="str">
        <f t="shared" si="0"/>
        <v xml:space="preserve"> </v>
      </c>
      <c r="U37" s="50"/>
      <c r="X37" s="50"/>
      <c r="Y37" s="50"/>
      <c r="Z37" s="50"/>
      <c r="AG37" s="9"/>
      <c r="AI37" s="8"/>
    </row>
    <row r="38" spans="1:35" ht="14.1" customHeight="1">
      <c r="A38" s="34">
        <v>28</v>
      </c>
      <c r="B38" s="52"/>
      <c r="C38" s="53"/>
      <c r="D38" s="54"/>
      <c r="E38" s="55"/>
      <c r="F38" s="56"/>
      <c r="G38" s="57"/>
      <c r="H38" s="58"/>
      <c r="I38" s="42" t="str">
        <f t="shared" si="1"/>
        <v xml:space="preserve"> </v>
      </c>
      <c r="J38" s="59"/>
      <c r="K38" s="44" t="str">
        <f t="shared" si="2"/>
        <v xml:space="preserve"> </v>
      </c>
      <c r="L38" s="60"/>
      <c r="M38" s="61"/>
      <c r="N38" s="62"/>
      <c r="O38" s="42" t="str">
        <f t="shared" si="3"/>
        <v xml:space="preserve"> </v>
      </c>
      <c r="P38" s="44" t="str">
        <f t="shared" si="4"/>
        <v xml:space="preserve"> </v>
      </c>
      <c r="Q38" s="59"/>
      <c r="R38" s="48" t="str">
        <f t="shared" si="5"/>
        <v xml:space="preserve"> </v>
      </c>
      <c r="S38" s="49" t="str">
        <f t="shared" si="0"/>
        <v xml:space="preserve"> </v>
      </c>
      <c r="U38" s="50"/>
      <c r="X38" s="50"/>
      <c r="Y38" s="50"/>
      <c r="Z38" s="50"/>
      <c r="AG38" s="9"/>
      <c r="AI38" s="8"/>
    </row>
    <row r="39" spans="1:35" ht="14.1" customHeight="1">
      <c r="A39" s="51">
        <v>29</v>
      </c>
      <c r="B39" s="52"/>
      <c r="C39" s="53"/>
      <c r="D39" s="54"/>
      <c r="E39" s="55"/>
      <c r="F39" s="56"/>
      <c r="G39" s="57"/>
      <c r="H39" s="58"/>
      <c r="I39" s="42" t="str">
        <f t="shared" si="1"/>
        <v xml:space="preserve"> </v>
      </c>
      <c r="J39" s="59"/>
      <c r="K39" s="44" t="str">
        <f t="shared" si="2"/>
        <v xml:space="preserve"> </v>
      </c>
      <c r="L39" s="60"/>
      <c r="M39" s="61"/>
      <c r="N39" s="62"/>
      <c r="O39" s="42" t="str">
        <f t="shared" si="3"/>
        <v xml:space="preserve"> </v>
      </c>
      <c r="P39" s="44" t="str">
        <f t="shared" si="4"/>
        <v xml:space="preserve"> </v>
      </c>
      <c r="Q39" s="59"/>
      <c r="R39" s="48" t="str">
        <f t="shared" si="5"/>
        <v xml:space="preserve"> </v>
      </c>
      <c r="S39" s="49" t="str">
        <f t="shared" si="0"/>
        <v xml:space="preserve"> </v>
      </c>
      <c r="U39" s="50"/>
      <c r="X39" s="50"/>
      <c r="Y39" s="50"/>
      <c r="Z39" s="50"/>
      <c r="AG39" s="9"/>
      <c r="AI39" s="8"/>
    </row>
    <row r="40" spans="1:35" ht="14.1" customHeight="1">
      <c r="A40" s="34">
        <v>30</v>
      </c>
      <c r="B40" s="52"/>
      <c r="C40" s="53"/>
      <c r="D40" s="54"/>
      <c r="E40" s="55"/>
      <c r="F40" s="56"/>
      <c r="G40" s="57"/>
      <c r="H40" s="58"/>
      <c r="I40" s="42" t="str">
        <f t="shared" si="1"/>
        <v xml:space="preserve"> </v>
      </c>
      <c r="J40" s="59"/>
      <c r="K40" s="44" t="str">
        <f t="shared" si="2"/>
        <v xml:space="preserve"> </v>
      </c>
      <c r="L40" s="60"/>
      <c r="M40" s="61"/>
      <c r="N40" s="62"/>
      <c r="O40" s="42" t="str">
        <f t="shared" si="3"/>
        <v xml:space="preserve"> </v>
      </c>
      <c r="P40" s="44" t="str">
        <f t="shared" si="4"/>
        <v xml:space="preserve"> </v>
      </c>
      <c r="Q40" s="59"/>
      <c r="R40" s="48" t="str">
        <f t="shared" si="5"/>
        <v xml:space="preserve"> </v>
      </c>
      <c r="S40" s="49" t="str">
        <f t="shared" si="0"/>
        <v xml:space="preserve"> </v>
      </c>
      <c r="U40" s="50"/>
      <c r="X40" s="50"/>
      <c r="Y40" s="50"/>
      <c r="Z40" s="50"/>
      <c r="AG40" s="9"/>
      <c r="AI40" s="8"/>
    </row>
    <row r="41" spans="1:35" ht="14.1" customHeight="1">
      <c r="A41" s="51">
        <v>31</v>
      </c>
      <c r="B41" s="52"/>
      <c r="C41" s="53"/>
      <c r="D41" s="54"/>
      <c r="E41" s="55"/>
      <c r="F41" s="56"/>
      <c r="G41" s="57"/>
      <c r="H41" s="58"/>
      <c r="I41" s="42" t="str">
        <f t="shared" si="1"/>
        <v xml:space="preserve"> </v>
      </c>
      <c r="J41" s="59"/>
      <c r="K41" s="44" t="str">
        <f t="shared" si="2"/>
        <v xml:space="preserve"> </v>
      </c>
      <c r="L41" s="60"/>
      <c r="M41" s="61"/>
      <c r="N41" s="62"/>
      <c r="O41" s="42" t="str">
        <f t="shared" si="3"/>
        <v xml:space="preserve"> </v>
      </c>
      <c r="P41" s="44" t="str">
        <f t="shared" si="4"/>
        <v xml:space="preserve"> </v>
      </c>
      <c r="Q41" s="59"/>
      <c r="R41" s="48" t="str">
        <f t="shared" si="5"/>
        <v xml:space="preserve"> </v>
      </c>
      <c r="S41" s="49" t="str">
        <f t="shared" si="0"/>
        <v xml:space="preserve"> </v>
      </c>
      <c r="U41" s="50"/>
      <c r="X41" s="50"/>
      <c r="Y41" s="50"/>
      <c r="Z41" s="50"/>
      <c r="AG41" s="9"/>
      <c r="AI41" s="8"/>
    </row>
    <row r="42" spans="1:35" ht="14.1" customHeight="1">
      <c r="A42" s="34">
        <v>32</v>
      </c>
      <c r="B42" s="52"/>
      <c r="C42" s="53"/>
      <c r="D42" s="54"/>
      <c r="E42" s="55"/>
      <c r="F42" s="56"/>
      <c r="G42" s="57"/>
      <c r="H42" s="58"/>
      <c r="I42" s="42" t="str">
        <f t="shared" si="1"/>
        <v xml:space="preserve"> </v>
      </c>
      <c r="J42" s="59"/>
      <c r="K42" s="44" t="str">
        <f t="shared" si="2"/>
        <v xml:space="preserve"> </v>
      </c>
      <c r="L42" s="60"/>
      <c r="M42" s="61"/>
      <c r="N42" s="62"/>
      <c r="O42" s="42" t="str">
        <f t="shared" si="3"/>
        <v xml:space="preserve"> </v>
      </c>
      <c r="P42" s="44" t="str">
        <f t="shared" si="4"/>
        <v xml:space="preserve"> </v>
      </c>
      <c r="Q42" s="59"/>
      <c r="R42" s="48" t="str">
        <f t="shared" si="5"/>
        <v xml:space="preserve"> </v>
      </c>
      <c r="S42" s="49" t="str">
        <f t="shared" si="0"/>
        <v xml:space="preserve"> </v>
      </c>
      <c r="U42" s="50"/>
      <c r="X42" s="50"/>
      <c r="Y42" s="50"/>
      <c r="Z42" s="50"/>
      <c r="AG42" s="9"/>
      <c r="AI42" s="8"/>
    </row>
    <row r="43" spans="1:35" ht="14.1" customHeight="1">
      <c r="A43" s="51">
        <v>33</v>
      </c>
      <c r="B43" s="52"/>
      <c r="C43" s="53"/>
      <c r="D43" s="54"/>
      <c r="E43" s="55"/>
      <c r="F43" s="56"/>
      <c r="G43" s="57"/>
      <c r="H43" s="58"/>
      <c r="I43" s="42" t="str">
        <f t="shared" si="1"/>
        <v xml:space="preserve"> </v>
      </c>
      <c r="J43" s="59"/>
      <c r="K43" s="44" t="str">
        <f t="shared" si="2"/>
        <v xml:space="preserve"> </v>
      </c>
      <c r="L43" s="60"/>
      <c r="M43" s="61"/>
      <c r="N43" s="62"/>
      <c r="O43" s="42" t="str">
        <f t="shared" si="3"/>
        <v xml:space="preserve"> </v>
      </c>
      <c r="P43" s="44" t="str">
        <f t="shared" si="4"/>
        <v xml:space="preserve"> </v>
      </c>
      <c r="Q43" s="59"/>
      <c r="R43" s="48" t="str">
        <f t="shared" si="5"/>
        <v xml:space="preserve"> </v>
      </c>
      <c r="S43" s="49" t="str">
        <f t="shared" si="0"/>
        <v xml:space="preserve"> </v>
      </c>
      <c r="U43" s="50"/>
      <c r="X43" s="50"/>
      <c r="Y43" s="50"/>
      <c r="Z43" s="50"/>
      <c r="AG43" s="9"/>
      <c r="AI43" s="8"/>
    </row>
    <row r="44" spans="1:35" ht="14.1" customHeight="1">
      <c r="A44" s="34">
        <v>34</v>
      </c>
      <c r="B44" s="52"/>
      <c r="C44" s="53"/>
      <c r="D44" s="54"/>
      <c r="E44" s="55"/>
      <c r="F44" s="56"/>
      <c r="G44" s="57"/>
      <c r="H44" s="58"/>
      <c r="I44" s="42" t="str">
        <f t="shared" si="1"/>
        <v xml:space="preserve"> </v>
      </c>
      <c r="J44" s="59"/>
      <c r="K44" s="44" t="str">
        <f t="shared" si="2"/>
        <v xml:space="preserve"> </v>
      </c>
      <c r="L44" s="60"/>
      <c r="M44" s="61"/>
      <c r="N44" s="62"/>
      <c r="O44" s="42" t="str">
        <f t="shared" si="3"/>
        <v xml:space="preserve"> </v>
      </c>
      <c r="P44" s="44" t="str">
        <f t="shared" si="4"/>
        <v xml:space="preserve"> </v>
      </c>
      <c r="Q44" s="59"/>
      <c r="R44" s="48" t="str">
        <f t="shared" si="5"/>
        <v xml:space="preserve"> </v>
      </c>
      <c r="S44" s="49" t="str">
        <f t="shared" si="0"/>
        <v xml:space="preserve"> </v>
      </c>
      <c r="U44" s="50"/>
      <c r="X44" s="50"/>
      <c r="Y44" s="50"/>
      <c r="Z44" s="50"/>
      <c r="AG44" s="9"/>
      <c r="AI44" s="8"/>
    </row>
    <row r="45" spans="1:35" ht="14.1" customHeight="1">
      <c r="A45" s="51">
        <v>35</v>
      </c>
      <c r="B45" s="52"/>
      <c r="C45" s="53"/>
      <c r="D45" s="54"/>
      <c r="E45" s="55"/>
      <c r="F45" s="56"/>
      <c r="G45" s="57"/>
      <c r="H45" s="58"/>
      <c r="I45" s="42" t="str">
        <f t="shared" si="1"/>
        <v xml:space="preserve"> </v>
      </c>
      <c r="J45" s="59"/>
      <c r="K45" s="44" t="str">
        <f t="shared" si="2"/>
        <v xml:space="preserve"> </v>
      </c>
      <c r="L45" s="60"/>
      <c r="M45" s="61"/>
      <c r="N45" s="62"/>
      <c r="O45" s="42" t="str">
        <f t="shared" si="3"/>
        <v xml:space="preserve"> </v>
      </c>
      <c r="P45" s="44" t="str">
        <f t="shared" si="4"/>
        <v xml:space="preserve"> </v>
      </c>
      <c r="Q45" s="59"/>
      <c r="R45" s="48" t="str">
        <f t="shared" si="5"/>
        <v xml:space="preserve"> </v>
      </c>
      <c r="S45" s="49" t="str">
        <f t="shared" si="0"/>
        <v xml:space="preserve"> </v>
      </c>
      <c r="U45" s="50"/>
      <c r="X45" s="50"/>
      <c r="Y45" s="50"/>
      <c r="Z45" s="50"/>
      <c r="AG45" s="9"/>
      <c r="AI45" s="8"/>
    </row>
    <row r="46" spans="1:35" ht="14.1" customHeight="1">
      <c r="A46" s="34">
        <v>36</v>
      </c>
      <c r="B46" s="52"/>
      <c r="C46" s="53"/>
      <c r="D46" s="54"/>
      <c r="E46" s="55"/>
      <c r="F46" s="56"/>
      <c r="G46" s="57"/>
      <c r="H46" s="58"/>
      <c r="I46" s="42" t="str">
        <f t="shared" si="1"/>
        <v xml:space="preserve"> </v>
      </c>
      <c r="J46" s="59"/>
      <c r="K46" s="44" t="str">
        <f t="shared" si="2"/>
        <v xml:space="preserve"> </v>
      </c>
      <c r="L46" s="60"/>
      <c r="M46" s="61"/>
      <c r="N46" s="62"/>
      <c r="O46" s="42" t="str">
        <f t="shared" si="3"/>
        <v xml:space="preserve"> </v>
      </c>
      <c r="P46" s="44" t="str">
        <f t="shared" si="4"/>
        <v xml:space="preserve"> </v>
      </c>
      <c r="Q46" s="59"/>
      <c r="R46" s="48" t="str">
        <f t="shared" si="5"/>
        <v xml:space="preserve"> </v>
      </c>
      <c r="S46" s="49" t="str">
        <f t="shared" si="0"/>
        <v xml:space="preserve"> </v>
      </c>
      <c r="U46" s="50"/>
      <c r="X46" s="50"/>
      <c r="Y46" s="50"/>
      <c r="Z46" s="50"/>
      <c r="AG46" s="9"/>
      <c r="AI46" s="8"/>
    </row>
    <row r="47" spans="1:35" ht="14.1" customHeight="1">
      <c r="A47" s="51">
        <v>37</v>
      </c>
      <c r="B47" s="52"/>
      <c r="C47" s="53"/>
      <c r="D47" s="54"/>
      <c r="E47" s="55"/>
      <c r="F47" s="56"/>
      <c r="G47" s="57"/>
      <c r="H47" s="58"/>
      <c r="I47" s="42" t="str">
        <f t="shared" si="1"/>
        <v xml:space="preserve"> </v>
      </c>
      <c r="J47" s="59"/>
      <c r="K47" s="44" t="str">
        <f t="shared" si="2"/>
        <v xml:space="preserve"> </v>
      </c>
      <c r="L47" s="60"/>
      <c r="M47" s="61"/>
      <c r="N47" s="62"/>
      <c r="O47" s="42" t="str">
        <f t="shared" si="3"/>
        <v xml:space="preserve"> </v>
      </c>
      <c r="P47" s="44" t="str">
        <f t="shared" si="4"/>
        <v xml:space="preserve"> </v>
      </c>
      <c r="Q47" s="59"/>
      <c r="R47" s="48" t="str">
        <f t="shared" si="5"/>
        <v xml:space="preserve"> </v>
      </c>
      <c r="S47" s="49" t="str">
        <f t="shared" si="0"/>
        <v xml:space="preserve"> </v>
      </c>
      <c r="U47" s="50"/>
      <c r="X47" s="50"/>
      <c r="Y47" s="50"/>
      <c r="Z47" s="50"/>
      <c r="AG47" s="9"/>
      <c r="AI47" s="8"/>
    </row>
    <row r="48" spans="1:35" ht="14.1" customHeight="1">
      <c r="A48" s="34">
        <v>38</v>
      </c>
      <c r="B48" s="52"/>
      <c r="C48" s="53"/>
      <c r="D48" s="54"/>
      <c r="E48" s="55"/>
      <c r="F48" s="56"/>
      <c r="G48" s="57"/>
      <c r="H48" s="58"/>
      <c r="I48" s="42" t="str">
        <f t="shared" si="1"/>
        <v xml:space="preserve"> </v>
      </c>
      <c r="J48" s="59"/>
      <c r="K48" s="44" t="str">
        <f t="shared" si="2"/>
        <v xml:space="preserve"> </v>
      </c>
      <c r="L48" s="60"/>
      <c r="M48" s="61"/>
      <c r="N48" s="62"/>
      <c r="O48" s="42" t="str">
        <f t="shared" si="3"/>
        <v xml:space="preserve"> </v>
      </c>
      <c r="P48" s="44" t="str">
        <f t="shared" si="4"/>
        <v xml:space="preserve"> </v>
      </c>
      <c r="Q48" s="59"/>
      <c r="R48" s="48" t="str">
        <f t="shared" si="5"/>
        <v xml:space="preserve"> </v>
      </c>
      <c r="S48" s="49" t="str">
        <f t="shared" si="0"/>
        <v xml:space="preserve"> </v>
      </c>
      <c r="U48" s="50"/>
      <c r="X48" s="50"/>
      <c r="Y48" s="50"/>
      <c r="Z48" s="50"/>
      <c r="AG48" s="9"/>
      <c r="AI48" s="8"/>
    </row>
    <row r="49" spans="1:39" ht="14.1" customHeight="1">
      <c r="A49" s="51">
        <v>39</v>
      </c>
      <c r="B49" s="63"/>
      <c r="C49" s="64"/>
      <c r="D49" s="65"/>
      <c r="E49" s="66"/>
      <c r="F49" s="56"/>
      <c r="G49" s="57"/>
      <c r="H49" s="58"/>
      <c r="I49" s="42" t="str">
        <f t="shared" si="1"/>
        <v xml:space="preserve"> </v>
      </c>
      <c r="J49" s="59"/>
      <c r="K49" s="44" t="str">
        <f t="shared" si="2"/>
        <v xml:space="preserve"> </v>
      </c>
      <c r="L49" s="60"/>
      <c r="M49" s="61"/>
      <c r="N49" s="62"/>
      <c r="O49" s="42" t="str">
        <f t="shared" si="3"/>
        <v xml:space="preserve"> </v>
      </c>
      <c r="P49" s="44" t="str">
        <f t="shared" si="4"/>
        <v xml:space="preserve"> </v>
      </c>
      <c r="Q49" s="59"/>
      <c r="R49" s="48" t="str">
        <f t="shared" si="5"/>
        <v xml:space="preserve"> </v>
      </c>
      <c r="S49" s="49" t="str">
        <f t="shared" si="0"/>
        <v xml:space="preserve"> </v>
      </c>
      <c r="U49" s="50"/>
      <c r="X49" s="50"/>
      <c r="Y49" s="50"/>
      <c r="Z49" s="50"/>
      <c r="AG49" s="9"/>
      <c r="AI49" s="8"/>
    </row>
    <row r="50" spans="1:39" ht="14.1" customHeight="1">
      <c r="A50" s="34">
        <v>40</v>
      </c>
      <c r="B50" s="63"/>
      <c r="C50" s="64"/>
      <c r="D50" s="65"/>
      <c r="E50" s="66"/>
      <c r="F50" s="56"/>
      <c r="G50" s="57"/>
      <c r="H50" s="58"/>
      <c r="I50" s="42" t="str">
        <f t="shared" si="1"/>
        <v xml:space="preserve"> </v>
      </c>
      <c r="J50" s="59"/>
      <c r="K50" s="44" t="str">
        <f t="shared" si="2"/>
        <v xml:space="preserve"> </v>
      </c>
      <c r="L50" s="60"/>
      <c r="M50" s="61"/>
      <c r="N50" s="62"/>
      <c r="O50" s="42" t="str">
        <f t="shared" si="3"/>
        <v xml:space="preserve"> </v>
      </c>
      <c r="P50" s="44" t="str">
        <f t="shared" si="4"/>
        <v xml:space="preserve"> </v>
      </c>
      <c r="Q50" s="59"/>
      <c r="R50" s="48" t="str">
        <f t="shared" si="5"/>
        <v xml:space="preserve"> </v>
      </c>
      <c r="S50" s="49" t="str">
        <f t="shared" si="0"/>
        <v xml:space="preserve"> </v>
      </c>
      <c r="U50" s="50"/>
      <c r="X50" s="50"/>
      <c r="Y50" s="50"/>
      <c r="Z50" s="50"/>
      <c r="AG50" s="9"/>
      <c r="AI50" s="8"/>
    </row>
    <row r="51" spans="1:39" ht="14.1" customHeight="1">
      <c r="A51" s="51">
        <v>41</v>
      </c>
      <c r="B51" s="63"/>
      <c r="C51" s="64"/>
      <c r="D51" s="65"/>
      <c r="E51" s="66"/>
      <c r="F51" s="56"/>
      <c r="G51" s="57"/>
      <c r="H51" s="58"/>
      <c r="I51" s="42" t="str">
        <f t="shared" si="1"/>
        <v xml:space="preserve"> </v>
      </c>
      <c r="J51" s="59"/>
      <c r="K51" s="44" t="str">
        <f t="shared" si="2"/>
        <v xml:space="preserve"> </v>
      </c>
      <c r="L51" s="60"/>
      <c r="M51" s="61"/>
      <c r="N51" s="62"/>
      <c r="O51" s="42" t="str">
        <f t="shared" si="3"/>
        <v xml:space="preserve"> </v>
      </c>
      <c r="P51" s="44" t="str">
        <f t="shared" si="4"/>
        <v xml:space="preserve"> </v>
      </c>
      <c r="Q51" s="59"/>
      <c r="R51" s="48" t="str">
        <f t="shared" si="5"/>
        <v xml:space="preserve"> </v>
      </c>
      <c r="S51" s="49" t="str">
        <f t="shared" si="0"/>
        <v xml:space="preserve"> </v>
      </c>
      <c r="U51" s="50"/>
      <c r="X51" s="50"/>
      <c r="Y51" s="50"/>
      <c r="Z51" s="50"/>
      <c r="AG51" s="9"/>
      <c r="AI51" s="8"/>
    </row>
    <row r="52" spans="1:39" ht="14.1" customHeight="1">
      <c r="A52" s="34">
        <v>42</v>
      </c>
      <c r="B52" s="63"/>
      <c r="C52" s="64"/>
      <c r="D52" s="65"/>
      <c r="E52" s="66"/>
      <c r="F52" s="56"/>
      <c r="G52" s="57"/>
      <c r="H52" s="58"/>
      <c r="I52" s="42" t="str">
        <f t="shared" si="1"/>
        <v xml:space="preserve"> </v>
      </c>
      <c r="J52" s="59"/>
      <c r="K52" s="44" t="str">
        <f t="shared" si="2"/>
        <v xml:space="preserve"> </v>
      </c>
      <c r="L52" s="60"/>
      <c r="M52" s="61"/>
      <c r="N52" s="62"/>
      <c r="O52" s="42" t="str">
        <f t="shared" si="3"/>
        <v xml:space="preserve"> </v>
      </c>
      <c r="P52" s="44" t="str">
        <f t="shared" si="4"/>
        <v xml:space="preserve"> </v>
      </c>
      <c r="Q52" s="59"/>
      <c r="R52" s="48" t="str">
        <f t="shared" si="5"/>
        <v xml:space="preserve"> </v>
      </c>
      <c r="S52" s="49" t="str">
        <f t="shared" si="0"/>
        <v xml:space="preserve"> </v>
      </c>
      <c r="U52" s="50"/>
      <c r="X52" s="50"/>
      <c r="Y52" s="50"/>
      <c r="Z52" s="50"/>
      <c r="AG52" s="9"/>
      <c r="AI52" s="8"/>
    </row>
    <row r="53" spans="1:39" ht="14.1" customHeight="1">
      <c r="A53" s="51">
        <v>43</v>
      </c>
      <c r="B53" s="63"/>
      <c r="C53" s="67"/>
      <c r="D53" s="65"/>
      <c r="E53" s="66"/>
      <c r="F53" s="56"/>
      <c r="G53" s="57"/>
      <c r="H53" s="58"/>
      <c r="I53" s="42" t="str">
        <f t="shared" si="1"/>
        <v xml:space="preserve"> </v>
      </c>
      <c r="J53" s="59"/>
      <c r="K53" s="44" t="str">
        <f t="shared" si="2"/>
        <v xml:space="preserve"> </v>
      </c>
      <c r="L53" s="60"/>
      <c r="M53" s="61"/>
      <c r="N53" s="62"/>
      <c r="O53" s="42" t="str">
        <f t="shared" si="3"/>
        <v xml:space="preserve"> </v>
      </c>
      <c r="P53" s="44" t="str">
        <f t="shared" si="4"/>
        <v xml:space="preserve"> </v>
      </c>
      <c r="Q53" s="59"/>
      <c r="R53" s="48" t="str">
        <f t="shared" si="5"/>
        <v xml:space="preserve"> </v>
      </c>
      <c r="S53" s="49" t="str">
        <f t="shared" si="0"/>
        <v xml:space="preserve"> </v>
      </c>
    </row>
    <row r="54" spans="1:39" ht="14.1" customHeight="1" thickBot="1">
      <c r="A54" s="68">
        <v>44</v>
      </c>
      <c r="B54" s="69"/>
      <c r="C54" s="70"/>
      <c r="D54" s="71"/>
      <c r="E54" s="72"/>
      <c r="F54" s="73"/>
      <c r="G54" s="74"/>
      <c r="H54" s="75"/>
      <c r="I54" s="76" t="str">
        <f t="shared" si="1"/>
        <v xml:space="preserve"> </v>
      </c>
      <c r="J54" s="77"/>
      <c r="K54" s="78" t="str">
        <f t="shared" si="2"/>
        <v xml:space="preserve"> </v>
      </c>
      <c r="L54" s="79"/>
      <c r="M54" s="80"/>
      <c r="N54" s="75"/>
      <c r="O54" s="76" t="str">
        <f t="shared" si="3"/>
        <v xml:space="preserve"> </v>
      </c>
      <c r="P54" s="78" t="str">
        <f t="shared" si="4"/>
        <v xml:space="preserve"> </v>
      </c>
      <c r="Q54" s="77"/>
      <c r="R54" s="81" t="str">
        <f t="shared" si="5"/>
        <v xml:space="preserve"> </v>
      </c>
      <c r="S54" s="82" t="str">
        <f>IF(R54=" "," ",IF(R54&lt;50,"0",IF(R54&lt;=54,"1",IF(R54&lt;=59,"1.5",IF(R54&lt;=64,"2",IF(R54&lt;=69,"2.5",IF(R54&lt;=74,"3",IF(R54&lt;=79,"3.5",IF(R54&gt;=80,"4")))))))))</f>
        <v xml:space="preserve"> </v>
      </c>
    </row>
    <row r="56" spans="1:39" ht="14.1" customHeight="1">
      <c r="B56" s="85" t="s">
        <v>131</v>
      </c>
      <c r="C56" s="121" t="s">
        <v>132</v>
      </c>
      <c r="D56" s="121"/>
      <c r="E56" s="121"/>
      <c r="F56" s="122" t="s">
        <v>133</v>
      </c>
      <c r="G56" s="122"/>
      <c r="H56" s="122"/>
      <c r="J56" s="85" t="s">
        <v>131</v>
      </c>
      <c r="K56" s="121" t="s">
        <v>132</v>
      </c>
      <c r="L56" s="121"/>
      <c r="M56" s="121"/>
      <c r="N56" s="121"/>
      <c r="O56" s="121"/>
      <c r="P56" s="121"/>
      <c r="Q56" s="123" t="s">
        <v>134</v>
      </c>
      <c r="R56" s="123"/>
    </row>
    <row r="57" spans="1:39" ht="14.1" customHeight="1">
      <c r="A57" s="86"/>
      <c r="B57" s="86"/>
      <c r="C57" s="125" t="s">
        <v>135</v>
      </c>
      <c r="D57" s="125"/>
      <c r="E57" s="125"/>
      <c r="F57" s="86"/>
      <c r="G57" s="86"/>
      <c r="H57" s="86"/>
      <c r="I57" s="86"/>
      <c r="J57" s="86"/>
      <c r="K57" s="126" t="s">
        <v>136</v>
      </c>
      <c r="L57" s="126"/>
      <c r="M57" s="126"/>
      <c r="N57" s="126"/>
      <c r="O57" s="126"/>
      <c r="P57" s="126"/>
      <c r="Q57" s="86"/>
      <c r="R57" s="86"/>
      <c r="S57" s="87"/>
    </row>
    <row r="59" spans="1:39" ht="14.1" customHeight="1" thickBot="1"/>
    <row r="60" spans="1:39" ht="14.1" customHeight="1">
      <c r="A60" s="127" t="s">
        <v>137</v>
      </c>
      <c r="B60" s="128"/>
      <c r="C60" s="128"/>
      <c r="D60" s="128"/>
      <c r="E60" s="129"/>
      <c r="F60" s="88">
        <f t="shared" ref="F60:R60" si="6">MIN(F11:F54)</f>
        <v>0</v>
      </c>
      <c r="G60" s="89">
        <f t="shared" si="6"/>
        <v>0</v>
      </c>
      <c r="H60" s="90">
        <f t="shared" si="6"/>
        <v>0</v>
      </c>
      <c r="I60" s="91">
        <f t="shared" si="6"/>
        <v>0</v>
      </c>
      <c r="J60" s="88">
        <f t="shared" si="6"/>
        <v>0</v>
      </c>
      <c r="K60" s="88"/>
      <c r="L60" s="89">
        <f t="shared" si="6"/>
        <v>0</v>
      </c>
      <c r="M60" s="89">
        <f t="shared" si="6"/>
        <v>0</v>
      </c>
      <c r="N60" s="90">
        <f t="shared" si="6"/>
        <v>0</v>
      </c>
      <c r="O60" s="91">
        <f t="shared" si="6"/>
        <v>0</v>
      </c>
      <c r="P60" s="91">
        <f t="shared" si="6"/>
        <v>0</v>
      </c>
      <c r="Q60" s="92">
        <f t="shared" si="6"/>
        <v>0</v>
      </c>
      <c r="R60" s="91">
        <f t="shared" si="6"/>
        <v>0</v>
      </c>
      <c r="S60" s="91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</row>
    <row r="61" spans="1:39" ht="14.1" customHeight="1">
      <c r="A61" s="130" t="s">
        <v>138</v>
      </c>
      <c r="B61" s="131"/>
      <c r="C61" s="131"/>
      <c r="D61" s="131"/>
      <c r="E61" s="132"/>
      <c r="F61" s="93">
        <f t="shared" ref="F61:R61" si="7">MAX(F11:F54)</f>
        <v>0</v>
      </c>
      <c r="G61" s="94">
        <f t="shared" si="7"/>
        <v>0</v>
      </c>
      <c r="H61" s="95">
        <f t="shared" si="7"/>
        <v>0</v>
      </c>
      <c r="I61" s="96">
        <f t="shared" si="7"/>
        <v>0</v>
      </c>
      <c r="J61" s="93">
        <f t="shared" si="7"/>
        <v>0</v>
      </c>
      <c r="K61" s="93"/>
      <c r="L61" s="94">
        <f t="shared" si="7"/>
        <v>0</v>
      </c>
      <c r="M61" s="94">
        <f t="shared" si="7"/>
        <v>0</v>
      </c>
      <c r="N61" s="95">
        <f t="shared" si="7"/>
        <v>0</v>
      </c>
      <c r="O61" s="96">
        <f t="shared" si="7"/>
        <v>0</v>
      </c>
      <c r="P61" s="96">
        <f t="shared" si="7"/>
        <v>0</v>
      </c>
      <c r="Q61" s="97">
        <f t="shared" si="7"/>
        <v>0</v>
      </c>
      <c r="R61" s="96">
        <f t="shared" si="7"/>
        <v>0</v>
      </c>
      <c r="S61" s="96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</row>
    <row r="62" spans="1:39" ht="14.1" customHeight="1">
      <c r="A62" s="130" t="s">
        <v>139</v>
      </c>
      <c r="B62" s="131"/>
      <c r="C62" s="131"/>
      <c r="D62" s="131"/>
      <c r="E62" s="132"/>
      <c r="F62" s="93">
        <f>F61-F60</f>
        <v>0</v>
      </c>
      <c r="G62" s="94">
        <f t="shared" ref="G62:R62" si="8">G61-G60</f>
        <v>0</v>
      </c>
      <c r="H62" s="95">
        <f t="shared" si="8"/>
        <v>0</v>
      </c>
      <c r="I62" s="96">
        <f t="shared" si="8"/>
        <v>0</v>
      </c>
      <c r="J62" s="93">
        <f t="shared" si="8"/>
        <v>0</v>
      </c>
      <c r="K62" s="93"/>
      <c r="L62" s="94">
        <f t="shared" si="8"/>
        <v>0</v>
      </c>
      <c r="M62" s="94">
        <f t="shared" si="8"/>
        <v>0</v>
      </c>
      <c r="N62" s="95">
        <f t="shared" si="8"/>
        <v>0</v>
      </c>
      <c r="O62" s="96">
        <f t="shared" si="8"/>
        <v>0</v>
      </c>
      <c r="P62" s="96">
        <f t="shared" si="8"/>
        <v>0</v>
      </c>
      <c r="Q62" s="97">
        <f t="shared" si="8"/>
        <v>0</v>
      </c>
      <c r="R62" s="96">
        <f t="shared" si="8"/>
        <v>0</v>
      </c>
      <c r="S62" s="96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</row>
    <row r="63" spans="1:39" ht="36">
      <c r="A63" s="133" t="s">
        <v>140</v>
      </c>
      <c r="B63" s="134"/>
      <c r="C63" s="134"/>
      <c r="D63" s="134"/>
      <c r="E63" s="135"/>
      <c r="F63" s="98" t="e">
        <f t="shared" ref="F63:R63" si="9">AVERAGE(F11:F54)</f>
        <v>#DIV/0!</v>
      </c>
      <c r="G63" s="99" t="e">
        <f t="shared" si="9"/>
        <v>#DIV/0!</v>
      </c>
      <c r="H63" s="100" t="e">
        <f t="shared" si="9"/>
        <v>#DIV/0!</v>
      </c>
      <c r="I63" s="101" t="e">
        <f t="shared" si="9"/>
        <v>#DIV/0!</v>
      </c>
      <c r="J63" s="98" t="e">
        <f t="shared" si="9"/>
        <v>#DIV/0!</v>
      </c>
      <c r="K63" s="98"/>
      <c r="L63" s="99" t="e">
        <f t="shared" si="9"/>
        <v>#DIV/0!</v>
      </c>
      <c r="M63" s="99" t="e">
        <f t="shared" si="9"/>
        <v>#DIV/0!</v>
      </c>
      <c r="N63" s="100" t="e">
        <f t="shared" si="9"/>
        <v>#DIV/0!</v>
      </c>
      <c r="O63" s="101" t="e">
        <f t="shared" si="9"/>
        <v>#DIV/0!</v>
      </c>
      <c r="P63" s="101" t="e">
        <f t="shared" si="9"/>
        <v>#DIV/0!</v>
      </c>
      <c r="Q63" s="102" t="e">
        <f t="shared" si="9"/>
        <v>#DIV/0!</v>
      </c>
      <c r="R63" s="101" t="e">
        <f t="shared" si="9"/>
        <v>#DIV/0!</v>
      </c>
      <c r="S63" s="101"/>
      <c r="T63" s="103"/>
      <c r="U63" s="103"/>
      <c r="V63" s="103"/>
      <c r="W63" s="103"/>
      <c r="X63" s="104"/>
      <c r="Y63" s="104"/>
      <c r="Z63" s="104"/>
      <c r="AA63" s="104"/>
      <c r="AB63" s="104"/>
      <c r="AC63" s="103"/>
      <c r="AD63" s="103"/>
      <c r="AE63" s="103"/>
      <c r="AF63" s="103"/>
      <c r="AG63" s="104"/>
      <c r="AH63" s="104"/>
      <c r="AI63" s="104"/>
      <c r="AJ63" s="103"/>
      <c r="AK63" s="103"/>
      <c r="AL63" s="103"/>
      <c r="AM63" s="103"/>
    </row>
    <row r="64" spans="1:39" ht="18.75">
      <c r="A64" s="130" t="s">
        <v>141</v>
      </c>
      <c r="B64" s="131"/>
      <c r="C64" s="131"/>
      <c r="D64" s="131"/>
      <c r="E64" s="132"/>
      <c r="F64" s="105" t="e">
        <f t="shared" ref="F64:Q64" si="10">MODE(F11:F54)</f>
        <v>#N/A</v>
      </c>
      <c r="G64" s="106" t="e">
        <f t="shared" si="10"/>
        <v>#N/A</v>
      </c>
      <c r="H64" s="107" t="e">
        <f t="shared" si="10"/>
        <v>#N/A</v>
      </c>
      <c r="I64" s="108" t="e">
        <f t="shared" si="10"/>
        <v>#N/A</v>
      </c>
      <c r="J64" s="105" t="e">
        <f t="shared" si="10"/>
        <v>#N/A</v>
      </c>
      <c r="K64" s="105"/>
      <c r="L64" s="106" t="e">
        <f t="shared" si="10"/>
        <v>#N/A</v>
      </c>
      <c r="M64" s="106" t="e">
        <f t="shared" si="10"/>
        <v>#N/A</v>
      </c>
      <c r="N64" s="107" t="e">
        <f t="shared" si="10"/>
        <v>#N/A</v>
      </c>
      <c r="O64" s="108" t="e">
        <f t="shared" si="10"/>
        <v>#N/A</v>
      </c>
      <c r="P64" s="108" t="e">
        <f>MODE(P11:P54)</f>
        <v>#N/A</v>
      </c>
      <c r="Q64" s="109" t="e">
        <f t="shared" si="10"/>
        <v>#N/A</v>
      </c>
      <c r="R64" s="108" t="e">
        <f>MODE(R11:R54)</f>
        <v>#N/A</v>
      </c>
      <c r="S64" s="108"/>
      <c r="X64" s="8"/>
      <c r="Y64" s="8"/>
      <c r="Z64" s="8"/>
      <c r="AG64" s="8"/>
      <c r="AH64" s="8"/>
      <c r="AI64" s="8"/>
    </row>
    <row r="65" spans="1:46" s="111" customFormat="1" ht="20.100000000000001" customHeight="1">
      <c r="A65" s="130" t="s">
        <v>142</v>
      </c>
      <c r="B65" s="131"/>
      <c r="C65" s="131"/>
      <c r="D65" s="131"/>
      <c r="E65" s="132"/>
      <c r="F65" s="93" t="e">
        <f t="shared" ref="F65:R65" si="11">MEDIAN(F11:F54)</f>
        <v>#NUM!</v>
      </c>
      <c r="G65" s="94" t="e">
        <f t="shared" si="11"/>
        <v>#NUM!</v>
      </c>
      <c r="H65" s="95" t="e">
        <f t="shared" si="11"/>
        <v>#NUM!</v>
      </c>
      <c r="I65" s="96" t="e">
        <f t="shared" si="11"/>
        <v>#NUM!</v>
      </c>
      <c r="J65" s="93" t="e">
        <f t="shared" si="11"/>
        <v>#NUM!</v>
      </c>
      <c r="K65" s="93"/>
      <c r="L65" s="94" t="e">
        <f t="shared" si="11"/>
        <v>#NUM!</v>
      </c>
      <c r="M65" s="94" t="e">
        <f t="shared" si="11"/>
        <v>#NUM!</v>
      </c>
      <c r="N65" s="95" t="e">
        <f t="shared" si="11"/>
        <v>#NUM!</v>
      </c>
      <c r="O65" s="96" t="e">
        <f t="shared" si="11"/>
        <v>#NUM!</v>
      </c>
      <c r="P65" s="96" t="e">
        <f t="shared" si="11"/>
        <v>#NUM!</v>
      </c>
      <c r="Q65" s="97" t="e">
        <f t="shared" si="11"/>
        <v>#NUM!</v>
      </c>
      <c r="R65" s="96" t="e">
        <f t="shared" si="11"/>
        <v>#NUM!</v>
      </c>
      <c r="S65" s="96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0"/>
      <c r="AK65" s="110"/>
      <c r="AL65" s="110"/>
      <c r="AM65" s="110"/>
      <c r="AO65" s="10"/>
      <c r="AP65" s="10"/>
      <c r="AQ65" s="10"/>
      <c r="AR65" s="10"/>
      <c r="AT65" s="112"/>
    </row>
    <row r="66" spans="1:46" ht="30" customHeight="1" thickBot="1">
      <c r="A66" s="136" t="s">
        <v>143</v>
      </c>
      <c r="B66" s="137"/>
      <c r="C66" s="137"/>
      <c r="D66" s="137"/>
      <c r="E66" s="138"/>
      <c r="F66" s="113" t="e">
        <f t="shared" ref="F66:R66" si="12">_xlfn.STDEV.P(F11:F54)</f>
        <v>#DIV/0!</v>
      </c>
      <c r="G66" s="114" t="e">
        <f t="shared" si="12"/>
        <v>#DIV/0!</v>
      </c>
      <c r="H66" s="115" t="e">
        <f t="shared" si="12"/>
        <v>#DIV/0!</v>
      </c>
      <c r="I66" s="116" t="e">
        <f t="shared" si="12"/>
        <v>#DIV/0!</v>
      </c>
      <c r="J66" s="113" t="e">
        <f t="shared" si="12"/>
        <v>#DIV/0!</v>
      </c>
      <c r="K66" s="113"/>
      <c r="L66" s="114" t="e">
        <f t="shared" si="12"/>
        <v>#DIV/0!</v>
      </c>
      <c r="M66" s="114" t="e">
        <f t="shared" si="12"/>
        <v>#DIV/0!</v>
      </c>
      <c r="N66" s="115" t="e">
        <f t="shared" si="12"/>
        <v>#DIV/0!</v>
      </c>
      <c r="O66" s="116" t="e">
        <f t="shared" si="12"/>
        <v>#DIV/0!</v>
      </c>
      <c r="P66" s="116" t="e">
        <f t="shared" si="12"/>
        <v>#DIV/0!</v>
      </c>
      <c r="Q66" s="117" t="e">
        <f t="shared" si="12"/>
        <v>#DIV/0!</v>
      </c>
      <c r="R66" s="116" t="e">
        <f t="shared" si="12"/>
        <v>#DIV/0!</v>
      </c>
      <c r="S66" s="116"/>
      <c r="T66" s="103"/>
      <c r="U66" s="103"/>
      <c r="V66" s="103"/>
      <c r="W66" s="103"/>
      <c r="X66" s="104"/>
      <c r="Y66" s="104"/>
      <c r="Z66" s="104"/>
      <c r="AA66" s="104"/>
      <c r="AB66" s="104"/>
      <c r="AC66" s="103"/>
      <c r="AD66" s="103"/>
      <c r="AE66" s="103"/>
      <c r="AF66" s="103"/>
      <c r="AG66" s="104"/>
      <c r="AH66" s="104"/>
      <c r="AI66" s="104"/>
      <c r="AJ66" s="103"/>
      <c r="AK66" s="103"/>
      <c r="AL66" s="103"/>
      <c r="AM66" s="103"/>
    </row>
    <row r="67" spans="1:46" ht="14.1" customHeight="1" thickBot="1">
      <c r="A67" s="124"/>
      <c r="B67" s="124"/>
      <c r="C67" s="124"/>
      <c r="D67" s="124"/>
      <c r="E67" s="124"/>
    </row>
    <row r="68" spans="1:46" ht="14.1" customHeight="1" thickBot="1">
      <c r="A68" s="124"/>
      <c r="B68" s="124"/>
      <c r="C68" s="124"/>
      <c r="D68" s="124"/>
      <c r="E68" s="124"/>
      <c r="R68" s="118">
        <v>4</v>
      </c>
      <c r="S68" s="119">
        <f>COUNTIF(S11:S54,4)</f>
        <v>0</v>
      </c>
    </row>
    <row r="69" spans="1:46" ht="14.1" customHeight="1" thickBot="1">
      <c r="A69" s="124"/>
      <c r="B69" s="124"/>
      <c r="C69" s="124"/>
      <c r="D69" s="124"/>
      <c r="E69" s="124"/>
      <c r="R69" s="118">
        <v>3.5</v>
      </c>
      <c r="S69" s="119">
        <f>COUNTIF(S11:S54,3.5)</f>
        <v>0</v>
      </c>
    </row>
    <row r="70" spans="1:46" ht="14.1" customHeight="1" thickBot="1">
      <c r="R70" s="118">
        <v>3</v>
      </c>
      <c r="S70" s="119">
        <f>COUNTIF(S11:S54,3)</f>
        <v>0</v>
      </c>
    </row>
    <row r="71" spans="1:46" ht="14.1" customHeight="1" thickBot="1">
      <c r="R71" s="118">
        <v>2.5</v>
      </c>
      <c r="S71" s="119">
        <f>COUNTIF(S11:S54,2.5)</f>
        <v>0</v>
      </c>
    </row>
    <row r="72" spans="1:46" ht="14.1" customHeight="1" thickBot="1">
      <c r="R72" s="118">
        <v>2</v>
      </c>
      <c r="S72" s="119">
        <f>COUNTIF(S11:S54,2)</f>
        <v>0</v>
      </c>
    </row>
    <row r="73" spans="1:46" ht="14.1" customHeight="1" thickBot="1">
      <c r="R73" s="118">
        <v>1.5</v>
      </c>
      <c r="S73" s="119">
        <f>COUNTIF(S11:S54,1.5)</f>
        <v>0</v>
      </c>
    </row>
    <row r="74" spans="1:46" ht="14.1" customHeight="1" thickBot="1">
      <c r="R74" s="118">
        <v>1</v>
      </c>
      <c r="S74" s="119">
        <f>COUNTIF(S11:S54,1)</f>
        <v>0</v>
      </c>
    </row>
    <row r="75" spans="1:46" ht="14.1" customHeight="1" thickBot="1">
      <c r="R75" s="118">
        <v>0</v>
      </c>
      <c r="S75" s="119">
        <f>COUNTIF(S11:S54,0)</f>
        <v>0</v>
      </c>
    </row>
    <row r="76" spans="1:46" ht="14.1" customHeight="1" thickBot="1">
      <c r="R76" s="118" t="s">
        <v>6</v>
      </c>
      <c r="S76" s="120">
        <f>SUM(S68:S75)</f>
        <v>0</v>
      </c>
    </row>
  </sheetData>
  <sheetProtection algorithmName="SHA-512" hashValue="JPC8HSAySCvfKtUoDoxj2vzkxixUz1L1KIMpsW+AUrtxC+8uBPbBNCeL/NBWp8W1sZlDX94116fo1h3rlm0rGw==" saltValue="ZQmr64ysBBsBNNwYYNjaqg==" spinCount="100000" sheet="1" objects="1" scenarios="1"/>
  <mergeCells count="29">
    <mergeCell ref="A3:S3"/>
    <mergeCell ref="A4:S4"/>
    <mergeCell ref="A5:S5"/>
    <mergeCell ref="A6:S6"/>
    <mergeCell ref="A7:A10"/>
    <mergeCell ref="B7:B10"/>
    <mergeCell ref="C7:E10"/>
    <mergeCell ref="F7:S7"/>
    <mergeCell ref="F8:H9"/>
    <mergeCell ref="I8:I9"/>
    <mergeCell ref="L8:N9"/>
    <mergeCell ref="O8:O9"/>
    <mergeCell ref="R8:R9"/>
    <mergeCell ref="C56:E56"/>
    <mergeCell ref="F56:H56"/>
    <mergeCell ref="K56:P56"/>
    <mergeCell ref="Q56:R56"/>
    <mergeCell ref="A69:E69"/>
    <mergeCell ref="C57:E57"/>
    <mergeCell ref="K57:P57"/>
    <mergeCell ref="A60:E60"/>
    <mergeCell ref="A61:E61"/>
    <mergeCell ref="A62:E62"/>
    <mergeCell ref="A63:E63"/>
    <mergeCell ref="A64:E64"/>
    <mergeCell ref="A65:E65"/>
    <mergeCell ref="A66:E66"/>
    <mergeCell ref="A67:E67"/>
    <mergeCell ref="A68:E68"/>
  </mergeCells>
  <pageMargins left="0.51181102362204722" right="0.31496062992125984" top="0.55118110236220474" bottom="0.55118110236220474" header="0.31496062992125984" footer="0.31496062992125984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67A86-1CC5-48B6-A55F-71C43EAD5785}">
  <sheetPr>
    <tabColor rgb="FFFF0000"/>
  </sheetPr>
  <dimension ref="A1:AT76"/>
  <sheetViews>
    <sheetView view="pageLayout" topLeftCell="A91" zoomScale="120" zoomScaleNormal="130" zoomScalePageLayoutView="120" workbookViewId="0">
      <selection activeCell="M10" sqref="M10"/>
    </sheetView>
  </sheetViews>
  <sheetFormatPr defaultColWidth="9" defaultRowHeight="14.1" customHeight="1"/>
  <cols>
    <col min="1" max="1" width="3.125" style="7" bestFit="1" customWidth="1"/>
    <col min="2" max="2" width="7.25" style="7" customWidth="1"/>
    <col min="3" max="3" width="6.125" style="83" bestFit="1" customWidth="1"/>
    <col min="4" max="4" width="8.625" style="7" bestFit="1" customWidth="1"/>
    <col min="5" max="5" width="9.875" style="7" bestFit="1" customWidth="1"/>
    <col min="6" max="8" width="2.625" style="7" customWidth="1"/>
    <col min="9" max="9" width="3.875" style="7" bestFit="1" customWidth="1"/>
    <col min="10" max="10" width="4.875" style="7" customWidth="1"/>
    <col min="11" max="11" width="6.125" style="7" customWidth="1"/>
    <col min="12" max="14" width="2.625" style="7" customWidth="1"/>
    <col min="15" max="15" width="3.125" style="7" customWidth="1"/>
    <col min="16" max="16" width="7.875" style="7" customWidth="1"/>
    <col min="17" max="17" width="4.875" style="7" customWidth="1"/>
    <col min="18" max="18" width="3.875" style="7" bestFit="1" customWidth="1"/>
    <col min="19" max="19" width="5" style="84" customWidth="1"/>
    <col min="20" max="23" width="2.625" style="8" customWidth="1"/>
    <col min="24" max="26" width="3.875" style="7" customWidth="1"/>
    <col min="27" max="32" width="3.875" style="8" customWidth="1"/>
    <col min="33" max="35" width="3.875" style="7" customWidth="1"/>
    <col min="36" max="39" width="3.875" style="8" customWidth="1"/>
    <col min="40" max="40" width="3.875" style="7" customWidth="1"/>
    <col min="41" max="42" width="3.875" style="8" customWidth="1"/>
    <col min="43" max="43" width="19.75" style="8" customWidth="1"/>
    <col min="44" max="44" width="3.875" style="8" customWidth="1"/>
    <col min="45" max="45" width="9" style="7"/>
    <col min="46" max="46" width="9" style="9"/>
    <col min="47" max="16384" width="9" style="7"/>
  </cols>
  <sheetData>
    <row r="1" spans="1:46" ht="14.1" customHeight="1">
      <c r="A1" s="1"/>
      <c r="B1" s="2"/>
      <c r="C1" s="3"/>
      <c r="D1" s="4"/>
      <c r="E1" s="4"/>
      <c r="F1" s="5"/>
      <c r="G1" s="6"/>
      <c r="S1" s="7"/>
    </row>
    <row r="2" spans="1:46" ht="14.1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46" ht="18" customHeight="1">
      <c r="A3" s="139" t="s">
        <v>0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</row>
    <row r="4" spans="1:46" ht="18" customHeight="1">
      <c r="A4" s="140" t="s">
        <v>147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</row>
    <row r="5" spans="1:46" ht="18" customHeight="1">
      <c r="A5" s="141" t="s">
        <v>148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</row>
    <row r="6" spans="1:46" ht="18" customHeight="1" thickBot="1">
      <c r="A6" s="142" t="s">
        <v>149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</row>
    <row r="7" spans="1:46" ht="19.5" customHeight="1" thickBot="1">
      <c r="A7" s="143" t="s">
        <v>1</v>
      </c>
      <c r="B7" s="146" t="s">
        <v>2</v>
      </c>
      <c r="C7" s="149" t="s">
        <v>3</v>
      </c>
      <c r="D7" s="146"/>
      <c r="E7" s="150"/>
      <c r="F7" s="155" t="s">
        <v>4</v>
      </c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6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1"/>
      <c r="AJ7" s="10"/>
      <c r="AK7" s="10"/>
      <c r="AL7" s="10"/>
      <c r="AM7" s="10"/>
      <c r="AN7" s="10"/>
      <c r="AO7" s="10"/>
      <c r="AP7" s="10"/>
      <c r="AQ7" s="10"/>
      <c r="AR7" s="10"/>
    </row>
    <row r="8" spans="1:46" ht="15" customHeight="1">
      <c r="A8" s="144"/>
      <c r="B8" s="147"/>
      <c r="C8" s="151"/>
      <c r="D8" s="147"/>
      <c r="E8" s="152"/>
      <c r="F8" s="157" t="s">
        <v>5</v>
      </c>
      <c r="G8" s="158"/>
      <c r="H8" s="158"/>
      <c r="I8" s="161" t="s">
        <v>6</v>
      </c>
      <c r="J8" s="12" t="s">
        <v>7</v>
      </c>
      <c r="K8" s="13" t="s">
        <v>8</v>
      </c>
      <c r="L8" s="163" t="s">
        <v>9</v>
      </c>
      <c r="M8" s="163"/>
      <c r="N8" s="163"/>
      <c r="O8" s="165" t="s">
        <v>6</v>
      </c>
      <c r="P8" s="14" t="s">
        <v>6</v>
      </c>
      <c r="Q8" s="15" t="s">
        <v>10</v>
      </c>
      <c r="R8" s="167" t="s">
        <v>6</v>
      </c>
      <c r="S8" s="16" t="s">
        <v>11</v>
      </c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1"/>
      <c r="AJ8" s="10"/>
      <c r="AK8" s="10"/>
      <c r="AL8" s="10"/>
      <c r="AM8" s="10"/>
      <c r="AN8" s="10"/>
      <c r="AO8" s="10"/>
      <c r="AP8" s="10"/>
      <c r="AQ8" s="10"/>
      <c r="AR8" s="10"/>
    </row>
    <row r="9" spans="1:46" s="23" customFormat="1" ht="15" customHeight="1" thickBot="1">
      <c r="A9" s="144"/>
      <c r="B9" s="147"/>
      <c r="C9" s="151"/>
      <c r="D9" s="147"/>
      <c r="E9" s="152"/>
      <c r="F9" s="159"/>
      <c r="G9" s="160"/>
      <c r="H9" s="160"/>
      <c r="I9" s="162"/>
      <c r="J9" s="17" t="s">
        <v>12</v>
      </c>
      <c r="K9" s="18" t="s">
        <v>13</v>
      </c>
      <c r="L9" s="164"/>
      <c r="M9" s="164"/>
      <c r="N9" s="164"/>
      <c r="O9" s="166"/>
      <c r="P9" s="19" t="s">
        <v>14</v>
      </c>
      <c r="Q9" s="20" t="s">
        <v>12</v>
      </c>
      <c r="R9" s="168"/>
      <c r="S9" s="21" t="s">
        <v>15</v>
      </c>
      <c r="T9" s="22"/>
      <c r="U9" s="22"/>
      <c r="V9" s="22"/>
      <c r="W9" s="22"/>
      <c r="AA9" s="22"/>
      <c r="AJ9" s="22"/>
      <c r="AK9" s="22"/>
      <c r="AL9" s="22"/>
      <c r="AM9" s="22"/>
      <c r="AO9" s="22"/>
      <c r="AP9" s="22"/>
      <c r="AQ9" s="22"/>
      <c r="AR9" s="22"/>
      <c r="AT9" s="24"/>
    </row>
    <row r="10" spans="1:46" ht="19.5" thickBot="1">
      <c r="A10" s="145"/>
      <c r="B10" s="148"/>
      <c r="C10" s="153"/>
      <c r="D10" s="148"/>
      <c r="E10" s="154"/>
      <c r="F10" s="25">
        <v>10</v>
      </c>
      <c r="G10" s="26">
        <v>10</v>
      </c>
      <c r="H10" s="27">
        <v>10</v>
      </c>
      <c r="I10" s="28">
        <v>30</v>
      </c>
      <c r="J10" s="29">
        <v>10</v>
      </c>
      <c r="K10" s="30">
        <v>40</v>
      </c>
      <c r="L10" s="31">
        <v>10</v>
      </c>
      <c r="M10" s="26">
        <v>10</v>
      </c>
      <c r="N10" s="27">
        <v>10</v>
      </c>
      <c r="O10" s="28">
        <v>30</v>
      </c>
      <c r="P10" s="30">
        <v>70</v>
      </c>
      <c r="Q10" s="29">
        <v>30</v>
      </c>
      <c r="R10" s="32">
        <v>100</v>
      </c>
      <c r="S10" s="33" t="s">
        <v>16</v>
      </c>
      <c r="AG10" s="8"/>
      <c r="AH10" s="8"/>
    </row>
    <row r="11" spans="1:46" ht="14.1" customHeight="1">
      <c r="A11" s="34">
        <v>1</v>
      </c>
      <c r="B11" s="35" t="s">
        <v>17</v>
      </c>
      <c r="C11" s="36" t="s">
        <v>18</v>
      </c>
      <c r="D11" s="37" t="s">
        <v>19</v>
      </c>
      <c r="E11" s="38" t="s">
        <v>20</v>
      </c>
      <c r="F11" s="39">
        <v>9</v>
      </c>
      <c r="G11" s="40">
        <v>8</v>
      </c>
      <c r="H11" s="41">
        <v>10</v>
      </c>
      <c r="I11" s="42">
        <f>IF(F11+G11+H11=0," ",F11+G11+H11)</f>
        <v>27</v>
      </c>
      <c r="J11" s="43">
        <v>10</v>
      </c>
      <c r="K11" s="44">
        <f>IF(F11+G11+H11+J11=0," ",F11+G11+H11+J11)</f>
        <v>37</v>
      </c>
      <c r="L11" s="45">
        <v>7</v>
      </c>
      <c r="M11" s="46">
        <v>10</v>
      </c>
      <c r="N11" s="47">
        <v>10</v>
      </c>
      <c r="O11" s="42">
        <f>IF(L11+M11+N11=0," ",L11+M11+N11)</f>
        <v>27</v>
      </c>
      <c r="P11" s="44">
        <f>IF(F11+G11+H11+J11+L11+M11+N11=0," ",F11+G11+H11+J11+L11+M11+N11)</f>
        <v>64</v>
      </c>
      <c r="Q11" s="43">
        <v>21</v>
      </c>
      <c r="R11" s="48">
        <f>IF(F11+G11+H11+J11+L11+M11+N11+Q11=0," ",F11+G11+H11+J11+L11+M11+N11+Q11)</f>
        <v>85</v>
      </c>
      <c r="S11" s="49" t="str">
        <f t="shared" ref="S11:S53" si="0">IF(R11=" "," ",IF(R11&lt;50,"0",IF(R11&lt;=54,"1",IF(R11&lt;=59,"1.5",IF(R11&lt;=64,"2",IF(R11&lt;=69,"2.5",IF(R11&lt;=74,"3",IF(R11&lt;=79,"3.5",IF(R11&gt;=80,"4")))))))))</f>
        <v>4</v>
      </c>
      <c r="U11" s="50"/>
      <c r="X11" s="50"/>
      <c r="Y11" s="50"/>
      <c r="Z11" s="50"/>
      <c r="AG11" s="9"/>
      <c r="AI11" s="8"/>
    </row>
    <row r="12" spans="1:46" ht="14.1" customHeight="1">
      <c r="A12" s="51">
        <v>2</v>
      </c>
      <c r="B12" s="52" t="s">
        <v>21</v>
      </c>
      <c r="C12" s="53" t="s">
        <v>18</v>
      </c>
      <c r="D12" s="54" t="s">
        <v>22</v>
      </c>
      <c r="E12" s="55" t="s">
        <v>23</v>
      </c>
      <c r="F12" s="56">
        <v>10</v>
      </c>
      <c r="G12" s="57">
        <v>9</v>
      </c>
      <c r="H12" s="58">
        <v>10</v>
      </c>
      <c r="I12" s="42">
        <f t="shared" ref="I12:I54" si="1">IF(F12+G12+H12=0," ",F12+G12+H12)</f>
        <v>29</v>
      </c>
      <c r="J12" s="59">
        <v>10</v>
      </c>
      <c r="K12" s="44">
        <f t="shared" ref="K12:K54" si="2">IF(F12+G12+H12+J12=0," ",F12+G12+H12+J12)</f>
        <v>39</v>
      </c>
      <c r="L12" s="60">
        <v>9</v>
      </c>
      <c r="M12" s="61">
        <v>10</v>
      </c>
      <c r="N12" s="62">
        <v>10</v>
      </c>
      <c r="O12" s="42">
        <f t="shared" ref="O12:O54" si="3">IF(L12+M12+N12=0," ",L12+M12+N12)</f>
        <v>29</v>
      </c>
      <c r="P12" s="44">
        <f t="shared" ref="P12:P54" si="4">IF(F12+G12+H12+J12+L12+M12+N12=0," ",F12+G12+H12+J12+L12+M12+N12)</f>
        <v>68</v>
      </c>
      <c r="Q12" s="59">
        <v>18</v>
      </c>
      <c r="R12" s="48">
        <f t="shared" ref="R12:R54" si="5">IF(F12+G12+H12+J12+L12+M12+N12+Q12=0," ",F12+G12+H12+J12+L12+M12+N12+Q12)</f>
        <v>86</v>
      </c>
      <c r="S12" s="49" t="str">
        <f t="shared" si="0"/>
        <v>4</v>
      </c>
      <c r="U12" s="50"/>
      <c r="X12" s="50"/>
      <c r="Y12" s="50"/>
      <c r="Z12" s="50"/>
      <c r="AG12" s="9"/>
      <c r="AI12" s="8"/>
    </row>
    <row r="13" spans="1:46" ht="14.1" customHeight="1">
      <c r="A13" s="34">
        <v>3</v>
      </c>
      <c r="B13" s="52" t="s">
        <v>24</v>
      </c>
      <c r="C13" s="53" t="s">
        <v>18</v>
      </c>
      <c r="D13" s="54" t="s">
        <v>25</v>
      </c>
      <c r="E13" s="55" t="s">
        <v>26</v>
      </c>
      <c r="F13" s="56">
        <v>8</v>
      </c>
      <c r="G13" s="57">
        <v>7</v>
      </c>
      <c r="H13" s="58">
        <v>10</v>
      </c>
      <c r="I13" s="42">
        <f t="shared" si="1"/>
        <v>25</v>
      </c>
      <c r="J13" s="59">
        <v>10</v>
      </c>
      <c r="K13" s="44">
        <f t="shared" si="2"/>
        <v>35</v>
      </c>
      <c r="L13" s="60">
        <v>7</v>
      </c>
      <c r="M13" s="61">
        <v>10</v>
      </c>
      <c r="N13" s="62">
        <v>10</v>
      </c>
      <c r="O13" s="42">
        <f t="shared" si="3"/>
        <v>27</v>
      </c>
      <c r="P13" s="44">
        <f t="shared" si="4"/>
        <v>62</v>
      </c>
      <c r="Q13" s="59">
        <v>20</v>
      </c>
      <c r="R13" s="48">
        <f t="shared" si="5"/>
        <v>82</v>
      </c>
      <c r="S13" s="49" t="str">
        <f t="shared" si="0"/>
        <v>4</v>
      </c>
      <c r="U13" s="50"/>
      <c r="X13" s="50"/>
      <c r="Y13" s="50"/>
      <c r="Z13" s="50"/>
      <c r="AG13" s="9"/>
      <c r="AI13" s="8"/>
    </row>
    <row r="14" spans="1:46" ht="14.1" customHeight="1">
      <c r="A14" s="34">
        <v>4</v>
      </c>
      <c r="B14" s="52" t="s">
        <v>27</v>
      </c>
      <c r="C14" s="53" t="s">
        <v>28</v>
      </c>
      <c r="D14" s="54" t="s">
        <v>29</v>
      </c>
      <c r="E14" s="55" t="s">
        <v>30</v>
      </c>
      <c r="F14" s="56">
        <v>10</v>
      </c>
      <c r="G14" s="57">
        <v>9</v>
      </c>
      <c r="H14" s="58">
        <v>10</v>
      </c>
      <c r="I14" s="42">
        <f t="shared" si="1"/>
        <v>29</v>
      </c>
      <c r="J14" s="59">
        <v>10</v>
      </c>
      <c r="K14" s="44">
        <f t="shared" si="2"/>
        <v>39</v>
      </c>
      <c r="L14" s="60">
        <v>8</v>
      </c>
      <c r="M14" s="61">
        <v>10</v>
      </c>
      <c r="N14" s="62">
        <v>10</v>
      </c>
      <c r="O14" s="42">
        <f t="shared" si="3"/>
        <v>28</v>
      </c>
      <c r="P14" s="44">
        <f t="shared" si="4"/>
        <v>67</v>
      </c>
      <c r="Q14" s="59">
        <v>22</v>
      </c>
      <c r="R14" s="48">
        <f t="shared" si="5"/>
        <v>89</v>
      </c>
      <c r="S14" s="49" t="str">
        <f t="shared" si="0"/>
        <v>4</v>
      </c>
      <c r="U14" s="50"/>
      <c r="X14" s="50"/>
      <c r="Y14" s="50"/>
      <c r="Z14" s="50"/>
      <c r="AG14" s="9"/>
      <c r="AI14" s="8"/>
    </row>
    <row r="15" spans="1:46" ht="14.1" customHeight="1">
      <c r="A15" s="51">
        <v>5</v>
      </c>
      <c r="B15" s="52" t="s">
        <v>31</v>
      </c>
      <c r="C15" s="53" t="s">
        <v>28</v>
      </c>
      <c r="D15" s="54" t="s">
        <v>32</v>
      </c>
      <c r="E15" s="55" t="s">
        <v>33</v>
      </c>
      <c r="F15" s="56">
        <v>10</v>
      </c>
      <c r="G15" s="57">
        <v>9</v>
      </c>
      <c r="H15" s="58">
        <v>10</v>
      </c>
      <c r="I15" s="42">
        <f t="shared" si="1"/>
        <v>29</v>
      </c>
      <c r="J15" s="59">
        <v>10</v>
      </c>
      <c r="K15" s="44">
        <f t="shared" si="2"/>
        <v>39</v>
      </c>
      <c r="L15" s="60">
        <v>10</v>
      </c>
      <c r="M15" s="61">
        <v>10</v>
      </c>
      <c r="N15" s="62">
        <v>10</v>
      </c>
      <c r="O15" s="42">
        <f t="shared" si="3"/>
        <v>30</v>
      </c>
      <c r="P15" s="44">
        <f t="shared" si="4"/>
        <v>69</v>
      </c>
      <c r="Q15" s="59">
        <v>19</v>
      </c>
      <c r="R15" s="48">
        <f t="shared" si="5"/>
        <v>88</v>
      </c>
      <c r="S15" s="49" t="str">
        <f t="shared" si="0"/>
        <v>4</v>
      </c>
      <c r="U15" s="50"/>
      <c r="X15" s="50"/>
      <c r="Y15" s="50"/>
      <c r="Z15" s="50"/>
      <c r="AG15" s="9"/>
      <c r="AI15" s="8"/>
    </row>
    <row r="16" spans="1:46" ht="14.1" customHeight="1">
      <c r="A16" s="34">
        <v>6</v>
      </c>
      <c r="B16" s="52" t="s">
        <v>34</v>
      </c>
      <c r="C16" s="53" t="s">
        <v>28</v>
      </c>
      <c r="D16" s="54" t="s">
        <v>35</v>
      </c>
      <c r="E16" s="55" t="s">
        <v>36</v>
      </c>
      <c r="F16" s="56">
        <v>5</v>
      </c>
      <c r="G16" s="57">
        <v>5</v>
      </c>
      <c r="H16" s="58">
        <v>7</v>
      </c>
      <c r="I16" s="42">
        <f t="shared" si="1"/>
        <v>17</v>
      </c>
      <c r="J16" s="59">
        <v>10</v>
      </c>
      <c r="K16" s="44">
        <f t="shared" si="2"/>
        <v>27</v>
      </c>
      <c r="L16" s="60">
        <v>8</v>
      </c>
      <c r="M16" s="61">
        <v>9</v>
      </c>
      <c r="N16" s="62">
        <v>10</v>
      </c>
      <c r="O16" s="42">
        <f t="shared" si="3"/>
        <v>27</v>
      </c>
      <c r="P16" s="44">
        <f t="shared" si="4"/>
        <v>54</v>
      </c>
      <c r="Q16" s="59">
        <v>17</v>
      </c>
      <c r="R16" s="48">
        <f t="shared" si="5"/>
        <v>71</v>
      </c>
      <c r="S16" s="49" t="str">
        <f t="shared" si="0"/>
        <v>3</v>
      </c>
      <c r="U16" s="50"/>
      <c r="X16" s="50"/>
      <c r="Y16" s="50"/>
      <c r="Z16" s="50"/>
      <c r="AG16" s="9"/>
      <c r="AI16" s="8"/>
    </row>
    <row r="17" spans="1:35" ht="14.1" customHeight="1">
      <c r="A17" s="34">
        <v>7</v>
      </c>
      <c r="B17" s="52" t="s">
        <v>37</v>
      </c>
      <c r="C17" s="53" t="s">
        <v>28</v>
      </c>
      <c r="D17" s="54" t="s">
        <v>38</v>
      </c>
      <c r="E17" s="55" t="s">
        <v>39</v>
      </c>
      <c r="F17" s="56">
        <v>6</v>
      </c>
      <c r="G17" s="57">
        <v>6</v>
      </c>
      <c r="H17" s="58">
        <v>7</v>
      </c>
      <c r="I17" s="42">
        <f t="shared" si="1"/>
        <v>19</v>
      </c>
      <c r="J17" s="59">
        <v>10</v>
      </c>
      <c r="K17" s="44">
        <f t="shared" si="2"/>
        <v>29</v>
      </c>
      <c r="L17" s="60">
        <v>8</v>
      </c>
      <c r="M17" s="61">
        <v>9</v>
      </c>
      <c r="N17" s="62">
        <v>5</v>
      </c>
      <c r="O17" s="42">
        <f t="shared" si="3"/>
        <v>22</v>
      </c>
      <c r="P17" s="44">
        <f t="shared" si="4"/>
        <v>51</v>
      </c>
      <c r="Q17" s="59">
        <v>12</v>
      </c>
      <c r="R17" s="48">
        <f t="shared" si="5"/>
        <v>63</v>
      </c>
      <c r="S17" s="49" t="str">
        <f t="shared" si="0"/>
        <v>2</v>
      </c>
      <c r="U17" s="50"/>
      <c r="X17" s="50"/>
      <c r="Y17" s="50"/>
      <c r="Z17" s="50"/>
      <c r="AG17" s="9"/>
      <c r="AI17" s="8"/>
    </row>
    <row r="18" spans="1:35" ht="14.1" customHeight="1">
      <c r="A18" s="51">
        <v>8</v>
      </c>
      <c r="B18" s="52" t="s">
        <v>40</v>
      </c>
      <c r="C18" s="53" t="s">
        <v>18</v>
      </c>
      <c r="D18" s="54" t="s">
        <v>41</v>
      </c>
      <c r="E18" s="55" t="s">
        <v>42</v>
      </c>
      <c r="F18" s="56">
        <v>8</v>
      </c>
      <c r="G18" s="57">
        <v>7</v>
      </c>
      <c r="H18" s="58">
        <v>9</v>
      </c>
      <c r="I18" s="42">
        <f t="shared" si="1"/>
        <v>24</v>
      </c>
      <c r="J18" s="59">
        <v>10</v>
      </c>
      <c r="K18" s="44">
        <f t="shared" si="2"/>
        <v>34</v>
      </c>
      <c r="L18" s="60">
        <v>9</v>
      </c>
      <c r="M18" s="61">
        <v>9</v>
      </c>
      <c r="N18" s="62">
        <v>10</v>
      </c>
      <c r="O18" s="42">
        <f t="shared" si="3"/>
        <v>28</v>
      </c>
      <c r="P18" s="44">
        <f t="shared" si="4"/>
        <v>62</v>
      </c>
      <c r="Q18" s="59">
        <v>15</v>
      </c>
      <c r="R18" s="48">
        <f t="shared" si="5"/>
        <v>77</v>
      </c>
      <c r="S18" s="49" t="str">
        <f t="shared" si="0"/>
        <v>3.5</v>
      </c>
      <c r="U18" s="50"/>
      <c r="X18" s="50"/>
      <c r="Y18" s="50"/>
      <c r="Z18" s="50"/>
      <c r="AG18" s="9"/>
      <c r="AI18" s="8"/>
    </row>
    <row r="19" spans="1:35" ht="14.1" customHeight="1">
      <c r="A19" s="34">
        <v>9</v>
      </c>
      <c r="B19" s="52" t="s">
        <v>43</v>
      </c>
      <c r="C19" s="53" t="s">
        <v>28</v>
      </c>
      <c r="D19" s="54" t="s">
        <v>44</v>
      </c>
      <c r="E19" s="55" t="s">
        <v>45</v>
      </c>
      <c r="F19" s="56">
        <v>9</v>
      </c>
      <c r="G19" s="57">
        <v>9</v>
      </c>
      <c r="H19" s="58">
        <v>10</v>
      </c>
      <c r="I19" s="42">
        <f t="shared" si="1"/>
        <v>28</v>
      </c>
      <c r="J19" s="59">
        <v>10</v>
      </c>
      <c r="K19" s="44">
        <f t="shared" si="2"/>
        <v>38</v>
      </c>
      <c r="L19" s="60">
        <v>10</v>
      </c>
      <c r="M19" s="61">
        <v>10</v>
      </c>
      <c r="N19" s="62">
        <v>10</v>
      </c>
      <c r="O19" s="42">
        <f t="shared" si="3"/>
        <v>30</v>
      </c>
      <c r="P19" s="44">
        <f t="shared" si="4"/>
        <v>68</v>
      </c>
      <c r="Q19" s="59">
        <v>21</v>
      </c>
      <c r="R19" s="48">
        <f t="shared" si="5"/>
        <v>89</v>
      </c>
      <c r="S19" s="49" t="str">
        <f t="shared" si="0"/>
        <v>4</v>
      </c>
      <c r="U19" s="50"/>
      <c r="X19" s="50"/>
      <c r="Y19" s="50"/>
      <c r="Z19" s="50"/>
      <c r="AG19" s="9"/>
      <c r="AI19" s="8"/>
    </row>
    <row r="20" spans="1:35" ht="14.1" customHeight="1">
      <c r="A20" s="34">
        <v>10</v>
      </c>
      <c r="B20" s="52" t="s">
        <v>46</v>
      </c>
      <c r="C20" s="53" t="s">
        <v>18</v>
      </c>
      <c r="D20" s="54" t="s">
        <v>47</v>
      </c>
      <c r="E20" s="55" t="s">
        <v>48</v>
      </c>
      <c r="F20" s="56">
        <v>10</v>
      </c>
      <c r="G20" s="57">
        <v>10</v>
      </c>
      <c r="H20" s="58">
        <v>9</v>
      </c>
      <c r="I20" s="42">
        <f t="shared" si="1"/>
        <v>29</v>
      </c>
      <c r="J20" s="59">
        <v>10</v>
      </c>
      <c r="K20" s="44">
        <f t="shared" si="2"/>
        <v>39</v>
      </c>
      <c r="L20" s="60">
        <v>9</v>
      </c>
      <c r="M20" s="61">
        <v>7</v>
      </c>
      <c r="N20" s="62">
        <v>8</v>
      </c>
      <c r="O20" s="42">
        <f t="shared" si="3"/>
        <v>24</v>
      </c>
      <c r="P20" s="44">
        <f t="shared" si="4"/>
        <v>63</v>
      </c>
      <c r="Q20" s="59">
        <v>10</v>
      </c>
      <c r="R20" s="48">
        <f t="shared" si="5"/>
        <v>73</v>
      </c>
      <c r="S20" s="49" t="str">
        <f t="shared" si="0"/>
        <v>3</v>
      </c>
      <c r="U20" s="50"/>
      <c r="X20" s="50"/>
      <c r="Y20" s="50"/>
      <c r="Z20" s="50"/>
      <c r="AG20" s="9"/>
      <c r="AI20" s="8"/>
    </row>
    <row r="21" spans="1:35" ht="14.1" customHeight="1">
      <c r="A21" s="51">
        <v>11</v>
      </c>
      <c r="B21" s="52" t="s">
        <v>49</v>
      </c>
      <c r="C21" s="53" t="s">
        <v>18</v>
      </c>
      <c r="D21" s="54" t="s">
        <v>50</v>
      </c>
      <c r="E21" s="55" t="s">
        <v>51</v>
      </c>
      <c r="F21" s="56">
        <v>8</v>
      </c>
      <c r="G21" s="57">
        <v>8</v>
      </c>
      <c r="H21" s="58">
        <v>8</v>
      </c>
      <c r="I21" s="42">
        <f t="shared" si="1"/>
        <v>24</v>
      </c>
      <c r="J21" s="59">
        <v>10</v>
      </c>
      <c r="K21" s="44">
        <f t="shared" si="2"/>
        <v>34</v>
      </c>
      <c r="L21" s="60">
        <v>5</v>
      </c>
      <c r="M21" s="61">
        <v>6</v>
      </c>
      <c r="N21" s="62">
        <v>7</v>
      </c>
      <c r="O21" s="42">
        <f t="shared" si="3"/>
        <v>18</v>
      </c>
      <c r="P21" s="44">
        <f t="shared" si="4"/>
        <v>52</v>
      </c>
      <c r="Q21" s="59">
        <v>12</v>
      </c>
      <c r="R21" s="48">
        <f t="shared" si="5"/>
        <v>64</v>
      </c>
      <c r="S21" s="49" t="str">
        <f t="shared" si="0"/>
        <v>2</v>
      </c>
      <c r="U21" s="50"/>
      <c r="X21" s="50"/>
      <c r="Y21" s="50"/>
      <c r="Z21" s="50"/>
      <c r="AG21" s="9"/>
      <c r="AI21" s="8"/>
    </row>
    <row r="22" spans="1:35" ht="14.1" customHeight="1">
      <c r="A22" s="34">
        <v>12</v>
      </c>
      <c r="B22" s="52" t="s">
        <v>52</v>
      </c>
      <c r="C22" s="53" t="s">
        <v>28</v>
      </c>
      <c r="D22" s="54" t="s">
        <v>53</v>
      </c>
      <c r="E22" s="55" t="s">
        <v>54</v>
      </c>
      <c r="F22" s="56">
        <v>9</v>
      </c>
      <c r="G22" s="57">
        <v>8</v>
      </c>
      <c r="H22" s="58">
        <v>9</v>
      </c>
      <c r="I22" s="42">
        <f t="shared" si="1"/>
        <v>26</v>
      </c>
      <c r="J22" s="59">
        <v>10</v>
      </c>
      <c r="K22" s="44">
        <f t="shared" si="2"/>
        <v>36</v>
      </c>
      <c r="L22" s="60">
        <v>9</v>
      </c>
      <c r="M22" s="61">
        <v>8</v>
      </c>
      <c r="N22" s="62">
        <v>10</v>
      </c>
      <c r="O22" s="42">
        <f t="shared" si="3"/>
        <v>27</v>
      </c>
      <c r="P22" s="44">
        <f t="shared" si="4"/>
        <v>63</v>
      </c>
      <c r="Q22" s="59">
        <v>23</v>
      </c>
      <c r="R22" s="48">
        <f t="shared" si="5"/>
        <v>86</v>
      </c>
      <c r="S22" s="49" t="str">
        <f t="shared" si="0"/>
        <v>4</v>
      </c>
      <c r="U22" s="50"/>
      <c r="X22" s="50"/>
      <c r="Y22" s="50"/>
      <c r="Z22" s="50"/>
      <c r="AG22" s="9"/>
      <c r="AI22" s="8"/>
    </row>
    <row r="23" spans="1:35" ht="14.1" customHeight="1">
      <c r="A23" s="34">
        <v>13</v>
      </c>
      <c r="B23" s="52" t="s">
        <v>55</v>
      </c>
      <c r="C23" s="53" t="s">
        <v>28</v>
      </c>
      <c r="D23" s="54" t="s">
        <v>56</v>
      </c>
      <c r="E23" s="55" t="s">
        <v>57</v>
      </c>
      <c r="F23" s="56">
        <v>6</v>
      </c>
      <c r="G23" s="57">
        <v>6</v>
      </c>
      <c r="H23" s="58">
        <v>8</v>
      </c>
      <c r="I23" s="42">
        <f t="shared" si="1"/>
        <v>20</v>
      </c>
      <c r="J23" s="59">
        <v>10</v>
      </c>
      <c r="K23" s="44">
        <f t="shared" si="2"/>
        <v>30</v>
      </c>
      <c r="L23" s="60">
        <v>8</v>
      </c>
      <c r="M23" s="61">
        <v>7</v>
      </c>
      <c r="N23" s="62">
        <v>9</v>
      </c>
      <c r="O23" s="42">
        <f t="shared" si="3"/>
        <v>24</v>
      </c>
      <c r="P23" s="44">
        <f t="shared" si="4"/>
        <v>54</v>
      </c>
      <c r="Q23" s="59">
        <v>16</v>
      </c>
      <c r="R23" s="48">
        <f t="shared" si="5"/>
        <v>70</v>
      </c>
      <c r="S23" s="49" t="str">
        <f t="shared" si="0"/>
        <v>3</v>
      </c>
      <c r="U23" s="50"/>
      <c r="X23" s="50"/>
      <c r="Y23" s="50"/>
      <c r="Z23" s="50"/>
      <c r="AG23" s="9"/>
      <c r="AI23" s="8"/>
    </row>
    <row r="24" spans="1:35" ht="14.1" customHeight="1">
      <c r="A24" s="51">
        <v>14</v>
      </c>
      <c r="B24" s="52" t="s">
        <v>58</v>
      </c>
      <c r="C24" s="53" t="s">
        <v>18</v>
      </c>
      <c r="D24" s="54" t="s">
        <v>59</v>
      </c>
      <c r="E24" s="55" t="s">
        <v>60</v>
      </c>
      <c r="F24" s="56">
        <v>9</v>
      </c>
      <c r="G24" s="57">
        <v>8</v>
      </c>
      <c r="H24" s="58">
        <v>9</v>
      </c>
      <c r="I24" s="42">
        <f t="shared" si="1"/>
        <v>26</v>
      </c>
      <c r="J24" s="59">
        <v>10</v>
      </c>
      <c r="K24" s="44">
        <f t="shared" si="2"/>
        <v>36</v>
      </c>
      <c r="L24" s="60">
        <v>7</v>
      </c>
      <c r="M24" s="61">
        <v>6</v>
      </c>
      <c r="N24" s="62">
        <v>9</v>
      </c>
      <c r="O24" s="42">
        <f t="shared" si="3"/>
        <v>22</v>
      </c>
      <c r="P24" s="44">
        <f t="shared" si="4"/>
        <v>58</v>
      </c>
      <c r="Q24" s="59">
        <v>12</v>
      </c>
      <c r="R24" s="48">
        <f t="shared" si="5"/>
        <v>70</v>
      </c>
      <c r="S24" s="49" t="str">
        <f t="shared" si="0"/>
        <v>3</v>
      </c>
      <c r="U24" s="50"/>
      <c r="X24" s="50"/>
      <c r="Y24" s="50"/>
      <c r="Z24" s="50"/>
      <c r="AG24" s="9"/>
      <c r="AI24" s="8"/>
    </row>
    <row r="25" spans="1:35" ht="14.1" customHeight="1">
      <c r="A25" s="34">
        <v>15</v>
      </c>
      <c r="B25" s="52" t="s">
        <v>61</v>
      </c>
      <c r="C25" s="53" t="s">
        <v>18</v>
      </c>
      <c r="D25" s="54" t="s">
        <v>62</v>
      </c>
      <c r="E25" s="55" t="s">
        <v>63</v>
      </c>
      <c r="F25" s="56">
        <v>10</v>
      </c>
      <c r="G25" s="57">
        <v>10</v>
      </c>
      <c r="H25" s="58">
        <v>10</v>
      </c>
      <c r="I25" s="42">
        <f t="shared" si="1"/>
        <v>30</v>
      </c>
      <c r="J25" s="59">
        <v>10</v>
      </c>
      <c r="K25" s="44">
        <f t="shared" si="2"/>
        <v>40</v>
      </c>
      <c r="L25" s="60">
        <v>9</v>
      </c>
      <c r="M25" s="61">
        <v>10</v>
      </c>
      <c r="N25" s="62">
        <v>10</v>
      </c>
      <c r="O25" s="42">
        <f t="shared" si="3"/>
        <v>29</v>
      </c>
      <c r="P25" s="44">
        <f t="shared" si="4"/>
        <v>69</v>
      </c>
      <c r="Q25" s="59">
        <v>24</v>
      </c>
      <c r="R25" s="48">
        <f t="shared" si="5"/>
        <v>93</v>
      </c>
      <c r="S25" s="49" t="str">
        <f t="shared" si="0"/>
        <v>4</v>
      </c>
      <c r="U25" s="50"/>
      <c r="X25" s="50"/>
      <c r="Y25" s="50"/>
      <c r="Z25" s="50"/>
      <c r="AG25" s="9"/>
      <c r="AI25" s="8"/>
    </row>
    <row r="26" spans="1:35" ht="14.1" customHeight="1">
      <c r="A26" s="34">
        <v>16</v>
      </c>
      <c r="B26" s="52" t="s">
        <v>64</v>
      </c>
      <c r="C26" s="53" t="s">
        <v>18</v>
      </c>
      <c r="D26" s="54" t="s">
        <v>65</v>
      </c>
      <c r="E26" s="55" t="s">
        <v>66</v>
      </c>
      <c r="F26" s="56">
        <v>10</v>
      </c>
      <c r="G26" s="57">
        <v>10</v>
      </c>
      <c r="H26" s="58">
        <v>10</v>
      </c>
      <c r="I26" s="42">
        <f t="shared" si="1"/>
        <v>30</v>
      </c>
      <c r="J26" s="59">
        <v>10</v>
      </c>
      <c r="K26" s="44">
        <f t="shared" si="2"/>
        <v>40</v>
      </c>
      <c r="L26" s="60">
        <v>9</v>
      </c>
      <c r="M26" s="61">
        <v>7</v>
      </c>
      <c r="N26" s="62">
        <v>10</v>
      </c>
      <c r="O26" s="42">
        <f t="shared" si="3"/>
        <v>26</v>
      </c>
      <c r="P26" s="44">
        <f t="shared" si="4"/>
        <v>66</v>
      </c>
      <c r="Q26" s="59">
        <v>19</v>
      </c>
      <c r="R26" s="48">
        <f t="shared" si="5"/>
        <v>85</v>
      </c>
      <c r="S26" s="49" t="str">
        <f t="shared" si="0"/>
        <v>4</v>
      </c>
      <c r="U26" s="50"/>
      <c r="X26" s="50"/>
      <c r="Y26" s="50"/>
      <c r="Z26" s="50"/>
      <c r="AG26" s="9"/>
      <c r="AI26" s="8"/>
    </row>
    <row r="27" spans="1:35" ht="14.1" customHeight="1">
      <c r="A27" s="51">
        <v>17</v>
      </c>
      <c r="B27" s="52" t="s">
        <v>67</v>
      </c>
      <c r="C27" s="53" t="s">
        <v>18</v>
      </c>
      <c r="D27" s="54" t="s">
        <v>68</v>
      </c>
      <c r="E27" s="55" t="s">
        <v>69</v>
      </c>
      <c r="F27" s="56">
        <v>10</v>
      </c>
      <c r="G27" s="57">
        <v>10</v>
      </c>
      <c r="H27" s="58">
        <v>10</v>
      </c>
      <c r="I27" s="42">
        <f t="shared" si="1"/>
        <v>30</v>
      </c>
      <c r="J27" s="59">
        <v>10</v>
      </c>
      <c r="K27" s="44">
        <f t="shared" si="2"/>
        <v>40</v>
      </c>
      <c r="L27" s="60">
        <v>9</v>
      </c>
      <c r="M27" s="61">
        <v>10</v>
      </c>
      <c r="N27" s="62">
        <v>7</v>
      </c>
      <c r="O27" s="42">
        <f t="shared" si="3"/>
        <v>26</v>
      </c>
      <c r="P27" s="44">
        <f t="shared" si="4"/>
        <v>66</v>
      </c>
      <c r="Q27" s="59">
        <v>20</v>
      </c>
      <c r="R27" s="48">
        <f t="shared" si="5"/>
        <v>86</v>
      </c>
      <c r="S27" s="49" t="str">
        <f t="shared" si="0"/>
        <v>4</v>
      </c>
      <c r="U27" s="50"/>
      <c r="X27" s="50"/>
      <c r="Y27" s="50"/>
      <c r="Z27" s="50"/>
      <c r="AG27" s="9"/>
      <c r="AI27" s="8"/>
    </row>
    <row r="28" spans="1:35" ht="14.1" customHeight="1">
      <c r="A28" s="34">
        <v>18</v>
      </c>
      <c r="B28" s="52" t="s">
        <v>70</v>
      </c>
      <c r="C28" s="53" t="s">
        <v>18</v>
      </c>
      <c r="D28" s="54" t="s">
        <v>71</v>
      </c>
      <c r="E28" s="55" t="s">
        <v>72</v>
      </c>
      <c r="F28" s="56">
        <v>10</v>
      </c>
      <c r="G28" s="57">
        <v>9</v>
      </c>
      <c r="H28" s="58">
        <v>9</v>
      </c>
      <c r="I28" s="42">
        <f t="shared" si="1"/>
        <v>28</v>
      </c>
      <c r="J28" s="59">
        <v>10</v>
      </c>
      <c r="K28" s="44">
        <f t="shared" si="2"/>
        <v>38</v>
      </c>
      <c r="L28" s="60">
        <v>6</v>
      </c>
      <c r="M28" s="61">
        <v>6</v>
      </c>
      <c r="N28" s="62">
        <v>6</v>
      </c>
      <c r="O28" s="42">
        <f t="shared" si="3"/>
        <v>18</v>
      </c>
      <c r="P28" s="44">
        <f t="shared" si="4"/>
        <v>56</v>
      </c>
      <c r="Q28" s="59">
        <v>13</v>
      </c>
      <c r="R28" s="48">
        <f t="shared" si="5"/>
        <v>69</v>
      </c>
      <c r="S28" s="49" t="str">
        <f t="shared" si="0"/>
        <v>2.5</v>
      </c>
      <c r="U28" s="50"/>
      <c r="X28" s="50"/>
      <c r="Y28" s="50"/>
      <c r="Z28" s="50"/>
      <c r="AG28" s="9"/>
      <c r="AI28" s="8"/>
    </row>
    <row r="29" spans="1:35" ht="14.1" customHeight="1">
      <c r="A29" s="51">
        <v>19</v>
      </c>
      <c r="B29" s="52" t="s">
        <v>73</v>
      </c>
      <c r="C29" s="53" t="s">
        <v>18</v>
      </c>
      <c r="D29" s="54" t="s">
        <v>74</v>
      </c>
      <c r="E29" s="55" t="s">
        <v>33</v>
      </c>
      <c r="F29" s="56">
        <v>10</v>
      </c>
      <c r="G29" s="57">
        <v>10</v>
      </c>
      <c r="H29" s="58">
        <v>10</v>
      </c>
      <c r="I29" s="42">
        <f t="shared" si="1"/>
        <v>30</v>
      </c>
      <c r="J29" s="59">
        <v>10</v>
      </c>
      <c r="K29" s="44">
        <f t="shared" si="2"/>
        <v>40</v>
      </c>
      <c r="L29" s="60">
        <v>6</v>
      </c>
      <c r="M29" s="61">
        <v>8</v>
      </c>
      <c r="N29" s="62">
        <v>10</v>
      </c>
      <c r="O29" s="42">
        <f t="shared" si="3"/>
        <v>24</v>
      </c>
      <c r="P29" s="44">
        <f t="shared" si="4"/>
        <v>64</v>
      </c>
      <c r="Q29" s="59">
        <v>18</v>
      </c>
      <c r="R29" s="48">
        <f t="shared" si="5"/>
        <v>82</v>
      </c>
      <c r="S29" s="49" t="str">
        <f t="shared" si="0"/>
        <v>4</v>
      </c>
      <c r="U29" s="50"/>
      <c r="X29" s="50"/>
      <c r="Y29" s="50"/>
      <c r="Z29" s="50"/>
      <c r="AG29" s="9"/>
      <c r="AI29" s="8"/>
    </row>
    <row r="30" spans="1:35" ht="14.1" customHeight="1">
      <c r="A30" s="34">
        <v>20</v>
      </c>
      <c r="B30" s="52" t="s">
        <v>75</v>
      </c>
      <c r="C30" s="53" t="s">
        <v>18</v>
      </c>
      <c r="D30" s="54" t="s">
        <v>76</v>
      </c>
      <c r="E30" s="55" t="s">
        <v>77</v>
      </c>
      <c r="F30" s="56">
        <v>10</v>
      </c>
      <c r="G30" s="57">
        <v>10</v>
      </c>
      <c r="H30" s="58">
        <v>10</v>
      </c>
      <c r="I30" s="42">
        <f t="shared" si="1"/>
        <v>30</v>
      </c>
      <c r="J30" s="59">
        <v>10</v>
      </c>
      <c r="K30" s="44">
        <f t="shared" si="2"/>
        <v>40</v>
      </c>
      <c r="L30" s="60">
        <v>7</v>
      </c>
      <c r="M30" s="61">
        <v>9</v>
      </c>
      <c r="N30" s="62">
        <v>6</v>
      </c>
      <c r="O30" s="42">
        <f t="shared" si="3"/>
        <v>22</v>
      </c>
      <c r="P30" s="44">
        <f t="shared" si="4"/>
        <v>62</v>
      </c>
      <c r="Q30" s="59">
        <v>11</v>
      </c>
      <c r="R30" s="48">
        <f t="shared" si="5"/>
        <v>73</v>
      </c>
      <c r="S30" s="49" t="str">
        <f t="shared" si="0"/>
        <v>3</v>
      </c>
      <c r="U30" s="50"/>
      <c r="X30" s="50"/>
      <c r="Y30" s="50"/>
      <c r="Z30" s="50"/>
      <c r="AG30" s="9"/>
      <c r="AI30" s="8"/>
    </row>
    <row r="31" spans="1:35" ht="14.1" customHeight="1">
      <c r="A31" s="51">
        <v>21</v>
      </c>
      <c r="B31" s="52" t="s">
        <v>78</v>
      </c>
      <c r="C31" s="53" t="s">
        <v>18</v>
      </c>
      <c r="D31" s="54" t="s">
        <v>79</v>
      </c>
      <c r="E31" s="55" t="s">
        <v>80</v>
      </c>
      <c r="F31" s="56">
        <v>9</v>
      </c>
      <c r="G31" s="57">
        <v>8</v>
      </c>
      <c r="H31" s="58">
        <v>9</v>
      </c>
      <c r="I31" s="42">
        <f t="shared" si="1"/>
        <v>26</v>
      </c>
      <c r="J31" s="59">
        <v>10</v>
      </c>
      <c r="K31" s="44">
        <f t="shared" si="2"/>
        <v>36</v>
      </c>
      <c r="L31" s="60">
        <v>8</v>
      </c>
      <c r="M31" s="61">
        <v>8</v>
      </c>
      <c r="N31" s="62">
        <v>8</v>
      </c>
      <c r="O31" s="42">
        <f t="shared" si="3"/>
        <v>24</v>
      </c>
      <c r="P31" s="44">
        <f t="shared" si="4"/>
        <v>60</v>
      </c>
      <c r="Q31" s="59">
        <v>17</v>
      </c>
      <c r="R31" s="48">
        <f t="shared" si="5"/>
        <v>77</v>
      </c>
      <c r="S31" s="49" t="str">
        <f t="shared" si="0"/>
        <v>3.5</v>
      </c>
      <c r="U31" s="50"/>
      <c r="X31" s="50"/>
      <c r="Y31" s="50"/>
      <c r="Z31" s="50"/>
      <c r="AG31" s="9"/>
      <c r="AI31" s="8"/>
    </row>
    <row r="32" spans="1:35" ht="14.1" customHeight="1">
      <c r="A32" s="34">
        <v>22</v>
      </c>
      <c r="B32" s="52" t="s">
        <v>81</v>
      </c>
      <c r="C32" s="53" t="s">
        <v>18</v>
      </c>
      <c r="D32" s="54" t="s">
        <v>82</v>
      </c>
      <c r="E32" s="55" t="s">
        <v>83</v>
      </c>
      <c r="F32" s="56">
        <v>10</v>
      </c>
      <c r="G32" s="57">
        <v>10</v>
      </c>
      <c r="H32" s="58">
        <v>10</v>
      </c>
      <c r="I32" s="42">
        <f t="shared" si="1"/>
        <v>30</v>
      </c>
      <c r="J32" s="59">
        <v>10</v>
      </c>
      <c r="K32" s="44">
        <f t="shared" si="2"/>
        <v>40</v>
      </c>
      <c r="L32" s="60">
        <v>9</v>
      </c>
      <c r="M32" s="61">
        <v>10</v>
      </c>
      <c r="N32" s="62">
        <v>10</v>
      </c>
      <c r="O32" s="42">
        <f t="shared" si="3"/>
        <v>29</v>
      </c>
      <c r="P32" s="44">
        <f t="shared" si="4"/>
        <v>69</v>
      </c>
      <c r="Q32" s="59">
        <v>20</v>
      </c>
      <c r="R32" s="48">
        <f t="shared" si="5"/>
        <v>89</v>
      </c>
      <c r="S32" s="49" t="str">
        <f t="shared" si="0"/>
        <v>4</v>
      </c>
      <c r="U32" s="50"/>
      <c r="X32" s="50"/>
      <c r="Y32" s="50"/>
      <c r="Z32" s="50"/>
      <c r="AG32" s="9"/>
      <c r="AI32" s="8"/>
    </row>
    <row r="33" spans="1:35" ht="14.1" customHeight="1">
      <c r="A33" s="51">
        <v>23</v>
      </c>
      <c r="B33" s="52" t="s">
        <v>84</v>
      </c>
      <c r="C33" s="53" t="s">
        <v>28</v>
      </c>
      <c r="D33" s="54" t="s">
        <v>85</v>
      </c>
      <c r="E33" s="55" t="s">
        <v>86</v>
      </c>
      <c r="F33" s="56">
        <v>8</v>
      </c>
      <c r="G33" s="57">
        <v>7</v>
      </c>
      <c r="H33" s="58">
        <v>10</v>
      </c>
      <c r="I33" s="42">
        <f t="shared" si="1"/>
        <v>25</v>
      </c>
      <c r="J33" s="59">
        <v>10</v>
      </c>
      <c r="K33" s="44">
        <f t="shared" si="2"/>
        <v>35</v>
      </c>
      <c r="L33" s="60">
        <v>8</v>
      </c>
      <c r="M33" s="61">
        <v>9</v>
      </c>
      <c r="N33" s="62">
        <v>10</v>
      </c>
      <c r="O33" s="42">
        <f t="shared" si="3"/>
        <v>27</v>
      </c>
      <c r="P33" s="44">
        <f t="shared" si="4"/>
        <v>62</v>
      </c>
      <c r="Q33" s="59">
        <v>14</v>
      </c>
      <c r="R33" s="48">
        <f t="shared" si="5"/>
        <v>76</v>
      </c>
      <c r="S33" s="49" t="str">
        <f t="shared" si="0"/>
        <v>3.5</v>
      </c>
      <c r="U33" s="50"/>
      <c r="X33" s="50"/>
      <c r="Y33" s="50"/>
      <c r="Z33" s="50"/>
      <c r="AG33" s="9"/>
      <c r="AI33" s="8"/>
    </row>
    <row r="34" spans="1:35" ht="14.1" customHeight="1">
      <c r="A34" s="34">
        <v>24</v>
      </c>
      <c r="B34" s="52" t="s">
        <v>87</v>
      </c>
      <c r="C34" s="53" t="s">
        <v>28</v>
      </c>
      <c r="D34" s="54" t="s">
        <v>88</v>
      </c>
      <c r="E34" s="55" t="s">
        <v>89</v>
      </c>
      <c r="F34" s="56">
        <v>10</v>
      </c>
      <c r="G34" s="57">
        <v>10</v>
      </c>
      <c r="H34" s="58">
        <v>10</v>
      </c>
      <c r="I34" s="42">
        <f t="shared" si="1"/>
        <v>30</v>
      </c>
      <c r="J34" s="59">
        <v>10</v>
      </c>
      <c r="K34" s="44">
        <f t="shared" si="2"/>
        <v>40</v>
      </c>
      <c r="L34" s="60">
        <v>9</v>
      </c>
      <c r="M34" s="61">
        <v>10</v>
      </c>
      <c r="N34" s="62">
        <v>10</v>
      </c>
      <c r="O34" s="42">
        <f t="shared" si="3"/>
        <v>29</v>
      </c>
      <c r="P34" s="44">
        <f t="shared" si="4"/>
        <v>69</v>
      </c>
      <c r="Q34" s="59">
        <v>18</v>
      </c>
      <c r="R34" s="48">
        <f t="shared" si="5"/>
        <v>87</v>
      </c>
      <c r="S34" s="49" t="str">
        <f t="shared" si="0"/>
        <v>4</v>
      </c>
      <c r="U34" s="50"/>
      <c r="X34" s="50"/>
      <c r="Y34" s="50"/>
      <c r="Z34" s="50"/>
      <c r="AG34" s="9"/>
      <c r="AI34" s="8"/>
    </row>
    <row r="35" spans="1:35" ht="14.1" customHeight="1">
      <c r="A35" s="51">
        <v>25</v>
      </c>
      <c r="B35" s="52" t="s">
        <v>90</v>
      </c>
      <c r="C35" s="53" t="s">
        <v>18</v>
      </c>
      <c r="D35" s="54" t="s">
        <v>91</v>
      </c>
      <c r="E35" s="55" t="s">
        <v>92</v>
      </c>
      <c r="F35" s="56">
        <v>10</v>
      </c>
      <c r="G35" s="57">
        <v>10</v>
      </c>
      <c r="H35" s="58">
        <v>10</v>
      </c>
      <c r="I35" s="42">
        <f t="shared" si="1"/>
        <v>30</v>
      </c>
      <c r="J35" s="59">
        <v>10</v>
      </c>
      <c r="K35" s="44">
        <f t="shared" si="2"/>
        <v>40</v>
      </c>
      <c r="L35" s="60">
        <v>6</v>
      </c>
      <c r="M35" s="61">
        <v>8</v>
      </c>
      <c r="N35" s="62">
        <v>7</v>
      </c>
      <c r="O35" s="42">
        <f t="shared" si="3"/>
        <v>21</v>
      </c>
      <c r="P35" s="44">
        <f t="shared" si="4"/>
        <v>61</v>
      </c>
      <c r="Q35" s="59">
        <v>12</v>
      </c>
      <c r="R35" s="48">
        <f t="shared" si="5"/>
        <v>73</v>
      </c>
      <c r="S35" s="49" t="str">
        <f t="shared" si="0"/>
        <v>3</v>
      </c>
      <c r="U35" s="50"/>
      <c r="X35" s="50"/>
      <c r="Y35" s="50"/>
      <c r="Z35" s="50"/>
      <c r="AG35" s="9"/>
      <c r="AI35" s="8"/>
    </row>
    <row r="36" spans="1:35" ht="14.1" customHeight="1">
      <c r="A36" s="34">
        <v>26</v>
      </c>
      <c r="B36" s="52" t="s">
        <v>93</v>
      </c>
      <c r="C36" s="53" t="s">
        <v>18</v>
      </c>
      <c r="D36" s="54" t="s">
        <v>94</v>
      </c>
      <c r="E36" s="55" t="s">
        <v>95</v>
      </c>
      <c r="F36" s="56">
        <v>10</v>
      </c>
      <c r="G36" s="57">
        <v>10</v>
      </c>
      <c r="H36" s="58">
        <v>10</v>
      </c>
      <c r="I36" s="42">
        <f t="shared" si="1"/>
        <v>30</v>
      </c>
      <c r="J36" s="59">
        <v>10</v>
      </c>
      <c r="K36" s="44">
        <f t="shared" si="2"/>
        <v>40</v>
      </c>
      <c r="L36" s="60">
        <v>10</v>
      </c>
      <c r="M36" s="61">
        <v>10</v>
      </c>
      <c r="N36" s="62">
        <v>10</v>
      </c>
      <c r="O36" s="42">
        <f t="shared" si="3"/>
        <v>30</v>
      </c>
      <c r="P36" s="44">
        <f t="shared" si="4"/>
        <v>70</v>
      </c>
      <c r="Q36" s="59">
        <v>18</v>
      </c>
      <c r="R36" s="48">
        <f t="shared" si="5"/>
        <v>88</v>
      </c>
      <c r="S36" s="49" t="str">
        <f t="shared" si="0"/>
        <v>4</v>
      </c>
      <c r="U36" s="50"/>
      <c r="X36" s="50"/>
      <c r="Y36" s="50"/>
      <c r="Z36" s="50"/>
      <c r="AG36" s="9"/>
      <c r="AI36" s="8"/>
    </row>
    <row r="37" spans="1:35" ht="14.1" customHeight="1">
      <c r="A37" s="51">
        <v>27</v>
      </c>
      <c r="B37" s="52" t="s">
        <v>96</v>
      </c>
      <c r="C37" s="53" t="s">
        <v>28</v>
      </c>
      <c r="D37" s="54" t="s">
        <v>97</v>
      </c>
      <c r="E37" s="55" t="s">
        <v>98</v>
      </c>
      <c r="F37" s="56">
        <v>8</v>
      </c>
      <c r="G37" s="57">
        <v>8</v>
      </c>
      <c r="H37" s="58">
        <v>9</v>
      </c>
      <c r="I37" s="42">
        <f t="shared" si="1"/>
        <v>25</v>
      </c>
      <c r="J37" s="59">
        <v>10</v>
      </c>
      <c r="K37" s="44">
        <f t="shared" si="2"/>
        <v>35</v>
      </c>
      <c r="L37" s="60">
        <v>7</v>
      </c>
      <c r="M37" s="61">
        <v>9</v>
      </c>
      <c r="N37" s="62">
        <v>9</v>
      </c>
      <c r="O37" s="42">
        <f t="shared" si="3"/>
        <v>25</v>
      </c>
      <c r="P37" s="44">
        <f t="shared" si="4"/>
        <v>60</v>
      </c>
      <c r="Q37" s="59">
        <v>13</v>
      </c>
      <c r="R37" s="48">
        <f t="shared" si="5"/>
        <v>73</v>
      </c>
      <c r="S37" s="49" t="str">
        <f t="shared" si="0"/>
        <v>3</v>
      </c>
      <c r="U37" s="50"/>
      <c r="X37" s="50"/>
      <c r="Y37" s="50"/>
      <c r="Z37" s="50"/>
      <c r="AG37" s="9"/>
      <c r="AI37" s="8"/>
    </row>
    <row r="38" spans="1:35" ht="14.1" customHeight="1">
      <c r="A38" s="34">
        <v>28</v>
      </c>
      <c r="B38" s="52" t="s">
        <v>99</v>
      </c>
      <c r="C38" s="53" t="s">
        <v>18</v>
      </c>
      <c r="D38" s="54" t="s">
        <v>100</v>
      </c>
      <c r="E38" s="55" t="s">
        <v>101</v>
      </c>
      <c r="F38" s="56">
        <v>10</v>
      </c>
      <c r="G38" s="57">
        <v>10</v>
      </c>
      <c r="H38" s="58">
        <v>10</v>
      </c>
      <c r="I38" s="42">
        <f t="shared" si="1"/>
        <v>30</v>
      </c>
      <c r="J38" s="59">
        <v>10</v>
      </c>
      <c r="K38" s="44">
        <f t="shared" si="2"/>
        <v>40</v>
      </c>
      <c r="L38" s="60">
        <v>9</v>
      </c>
      <c r="M38" s="61">
        <v>10</v>
      </c>
      <c r="N38" s="62">
        <v>10</v>
      </c>
      <c r="O38" s="42">
        <f t="shared" si="3"/>
        <v>29</v>
      </c>
      <c r="P38" s="44">
        <f t="shared" si="4"/>
        <v>69</v>
      </c>
      <c r="Q38" s="59">
        <v>24</v>
      </c>
      <c r="R38" s="48">
        <f t="shared" si="5"/>
        <v>93</v>
      </c>
      <c r="S38" s="49" t="str">
        <f t="shared" si="0"/>
        <v>4</v>
      </c>
      <c r="U38" s="50"/>
      <c r="X38" s="50"/>
      <c r="Y38" s="50"/>
      <c r="Z38" s="50"/>
      <c r="AG38" s="9"/>
      <c r="AI38" s="8"/>
    </row>
    <row r="39" spans="1:35" ht="14.1" customHeight="1">
      <c r="A39" s="51">
        <v>29</v>
      </c>
      <c r="B39" s="52" t="s">
        <v>102</v>
      </c>
      <c r="C39" s="53" t="s">
        <v>28</v>
      </c>
      <c r="D39" s="54" t="s">
        <v>103</v>
      </c>
      <c r="E39" s="55" t="s">
        <v>104</v>
      </c>
      <c r="F39" s="56">
        <v>9</v>
      </c>
      <c r="G39" s="57">
        <v>9</v>
      </c>
      <c r="H39" s="58">
        <v>10</v>
      </c>
      <c r="I39" s="42">
        <f t="shared" si="1"/>
        <v>28</v>
      </c>
      <c r="J39" s="59">
        <v>10</v>
      </c>
      <c r="K39" s="44">
        <f t="shared" si="2"/>
        <v>38</v>
      </c>
      <c r="L39" s="60">
        <v>9</v>
      </c>
      <c r="M39" s="61">
        <v>10</v>
      </c>
      <c r="N39" s="62">
        <v>10</v>
      </c>
      <c r="O39" s="42">
        <f t="shared" si="3"/>
        <v>29</v>
      </c>
      <c r="P39" s="44">
        <f t="shared" si="4"/>
        <v>67</v>
      </c>
      <c r="Q39" s="59">
        <v>20</v>
      </c>
      <c r="R39" s="48">
        <f t="shared" si="5"/>
        <v>87</v>
      </c>
      <c r="S39" s="49" t="str">
        <f t="shared" si="0"/>
        <v>4</v>
      </c>
      <c r="U39" s="50"/>
      <c r="X39" s="50"/>
      <c r="Y39" s="50"/>
      <c r="Z39" s="50"/>
      <c r="AG39" s="9"/>
      <c r="AI39" s="8"/>
    </row>
    <row r="40" spans="1:35" ht="14.1" customHeight="1">
      <c r="A40" s="34">
        <v>30</v>
      </c>
      <c r="B40" s="52" t="s">
        <v>105</v>
      </c>
      <c r="C40" s="53" t="s">
        <v>28</v>
      </c>
      <c r="D40" s="54" t="s">
        <v>106</v>
      </c>
      <c r="E40" s="55" t="s">
        <v>63</v>
      </c>
      <c r="F40" s="56">
        <v>10</v>
      </c>
      <c r="G40" s="57">
        <v>9</v>
      </c>
      <c r="H40" s="58">
        <v>10</v>
      </c>
      <c r="I40" s="42">
        <f t="shared" si="1"/>
        <v>29</v>
      </c>
      <c r="J40" s="59">
        <v>10</v>
      </c>
      <c r="K40" s="44">
        <f t="shared" si="2"/>
        <v>39</v>
      </c>
      <c r="L40" s="60">
        <v>9</v>
      </c>
      <c r="M40" s="61">
        <v>10</v>
      </c>
      <c r="N40" s="62">
        <v>10</v>
      </c>
      <c r="O40" s="42">
        <f t="shared" si="3"/>
        <v>29</v>
      </c>
      <c r="P40" s="44">
        <f t="shared" si="4"/>
        <v>68</v>
      </c>
      <c r="Q40" s="59">
        <v>18</v>
      </c>
      <c r="R40" s="48">
        <f t="shared" si="5"/>
        <v>86</v>
      </c>
      <c r="S40" s="49" t="str">
        <f t="shared" si="0"/>
        <v>4</v>
      </c>
      <c r="U40" s="50"/>
      <c r="X40" s="50"/>
      <c r="Y40" s="50"/>
      <c r="Z40" s="50"/>
      <c r="AG40" s="9"/>
      <c r="AI40" s="8"/>
    </row>
    <row r="41" spans="1:35" ht="14.1" customHeight="1">
      <c r="A41" s="51">
        <v>31</v>
      </c>
      <c r="B41" s="52" t="s">
        <v>107</v>
      </c>
      <c r="C41" s="53" t="s">
        <v>28</v>
      </c>
      <c r="D41" s="54" t="s">
        <v>108</v>
      </c>
      <c r="E41" s="55" t="s">
        <v>109</v>
      </c>
      <c r="F41" s="56">
        <v>10</v>
      </c>
      <c r="G41" s="57">
        <v>10</v>
      </c>
      <c r="H41" s="58">
        <v>10</v>
      </c>
      <c r="I41" s="42">
        <f t="shared" si="1"/>
        <v>30</v>
      </c>
      <c r="J41" s="59">
        <v>10</v>
      </c>
      <c r="K41" s="44">
        <f t="shared" si="2"/>
        <v>40</v>
      </c>
      <c r="L41" s="60">
        <v>4</v>
      </c>
      <c r="M41" s="61">
        <v>4</v>
      </c>
      <c r="N41" s="62">
        <v>10</v>
      </c>
      <c r="O41" s="42">
        <f t="shared" si="3"/>
        <v>18</v>
      </c>
      <c r="P41" s="44">
        <f t="shared" si="4"/>
        <v>58</v>
      </c>
      <c r="Q41" s="59">
        <v>20</v>
      </c>
      <c r="R41" s="48">
        <f t="shared" si="5"/>
        <v>78</v>
      </c>
      <c r="S41" s="49" t="str">
        <f t="shared" si="0"/>
        <v>3.5</v>
      </c>
      <c r="U41" s="50"/>
      <c r="X41" s="50"/>
      <c r="Y41" s="50"/>
      <c r="Z41" s="50"/>
      <c r="AG41" s="9"/>
      <c r="AI41" s="8"/>
    </row>
    <row r="42" spans="1:35" ht="14.1" customHeight="1">
      <c r="A42" s="34">
        <v>32</v>
      </c>
      <c r="B42" s="52" t="s">
        <v>110</v>
      </c>
      <c r="C42" s="53" t="s">
        <v>18</v>
      </c>
      <c r="D42" s="54" t="s">
        <v>111</v>
      </c>
      <c r="E42" s="55" t="s">
        <v>112</v>
      </c>
      <c r="F42" s="56">
        <v>10</v>
      </c>
      <c r="G42" s="57">
        <v>10</v>
      </c>
      <c r="H42" s="58">
        <v>10</v>
      </c>
      <c r="I42" s="42">
        <f t="shared" si="1"/>
        <v>30</v>
      </c>
      <c r="J42" s="59">
        <v>10</v>
      </c>
      <c r="K42" s="44">
        <f t="shared" si="2"/>
        <v>40</v>
      </c>
      <c r="L42" s="60">
        <v>7</v>
      </c>
      <c r="M42" s="61">
        <v>8</v>
      </c>
      <c r="N42" s="62">
        <v>8</v>
      </c>
      <c r="O42" s="42">
        <f t="shared" si="3"/>
        <v>23</v>
      </c>
      <c r="P42" s="44">
        <f t="shared" si="4"/>
        <v>63</v>
      </c>
      <c r="Q42" s="59">
        <v>15</v>
      </c>
      <c r="R42" s="48">
        <f t="shared" si="5"/>
        <v>78</v>
      </c>
      <c r="S42" s="49" t="str">
        <f t="shared" si="0"/>
        <v>3.5</v>
      </c>
      <c r="U42" s="50"/>
      <c r="X42" s="50"/>
      <c r="Y42" s="50"/>
      <c r="Z42" s="50"/>
      <c r="AG42" s="9"/>
      <c r="AI42" s="8"/>
    </row>
    <row r="43" spans="1:35" ht="14.1" customHeight="1">
      <c r="A43" s="51">
        <v>33</v>
      </c>
      <c r="B43" s="52" t="s">
        <v>113</v>
      </c>
      <c r="C43" s="53" t="s">
        <v>28</v>
      </c>
      <c r="D43" s="54" t="s">
        <v>114</v>
      </c>
      <c r="E43" s="55" t="s">
        <v>115</v>
      </c>
      <c r="F43" s="56">
        <v>10</v>
      </c>
      <c r="G43" s="57">
        <v>10</v>
      </c>
      <c r="H43" s="58">
        <v>10</v>
      </c>
      <c r="I43" s="42">
        <f t="shared" si="1"/>
        <v>30</v>
      </c>
      <c r="J43" s="59">
        <v>10</v>
      </c>
      <c r="K43" s="44">
        <f t="shared" si="2"/>
        <v>40</v>
      </c>
      <c r="L43" s="60">
        <v>9</v>
      </c>
      <c r="M43" s="61">
        <v>10</v>
      </c>
      <c r="N43" s="62">
        <v>10</v>
      </c>
      <c r="O43" s="42">
        <f t="shared" si="3"/>
        <v>29</v>
      </c>
      <c r="P43" s="44">
        <f t="shared" si="4"/>
        <v>69</v>
      </c>
      <c r="Q43" s="59">
        <v>25</v>
      </c>
      <c r="R43" s="48">
        <f t="shared" si="5"/>
        <v>94</v>
      </c>
      <c r="S43" s="49" t="str">
        <f t="shared" si="0"/>
        <v>4</v>
      </c>
      <c r="U43" s="50"/>
      <c r="X43" s="50"/>
      <c r="Y43" s="50"/>
      <c r="Z43" s="50"/>
      <c r="AG43" s="9"/>
      <c r="AI43" s="8"/>
    </row>
    <row r="44" spans="1:35" ht="14.1" customHeight="1">
      <c r="A44" s="34">
        <v>34</v>
      </c>
      <c r="B44" s="52" t="s">
        <v>116</v>
      </c>
      <c r="C44" s="53" t="s">
        <v>28</v>
      </c>
      <c r="D44" s="54" t="s">
        <v>117</v>
      </c>
      <c r="E44" s="55" t="s">
        <v>118</v>
      </c>
      <c r="F44" s="56">
        <v>10</v>
      </c>
      <c r="G44" s="57">
        <v>10</v>
      </c>
      <c r="H44" s="58">
        <v>10</v>
      </c>
      <c r="I44" s="42">
        <f t="shared" si="1"/>
        <v>30</v>
      </c>
      <c r="J44" s="59">
        <v>10</v>
      </c>
      <c r="K44" s="44">
        <f t="shared" si="2"/>
        <v>40</v>
      </c>
      <c r="L44" s="60">
        <v>9</v>
      </c>
      <c r="M44" s="61">
        <v>10</v>
      </c>
      <c r="N44" s="62">
        <v>10</v>
      </c>
      <c r="O44" s="42">
        <f t="shared" si="3"/>
        <v>29</v>
      </c>
      <c r="P44" s="44">
        <f t="shared" si="4"/>
        <v>69</v>
      </c>
      <c r="Q44" s="59">
        <v>15</v>
      </c>
      <c r="R44" s="48">
        <f t="shared" si="5"/>
        <v>84</v>
      </c>
      <c r="S44" s="49" t="str">
        <f t="shared" si="0"/>
        <v>4</v>
      </c>
      <c r="U44" s="50"/>
      <c r="X44" s="50"/>
      <c r="Y44" s="50"/>
      <c r="Z44" s="50"/>
      <c r="AG44" s="9"/>
      <c r="AI44" s="8"/>
    </row>
    <row r="45" spans="1:35" ht="14.1" customHeight="1">
      <c r="A45" s="51">
        <v>35</v>
      </c>
      <c r="B45" s="52" t="s">
        <v>119</v>
      </c>
      <c r="C45" s="53" t="s">
        <v>28</v>
      </c>
      <c r="D45" s="54" t="s">
        <v>120</v>
      </c>
      <c r="E45" s="55" t="s">
        <v>121</v>
      </c>
      <c r="F45" s="56">
        <v>10</v>
      </c>
      <c r="G45" s="57">
        <v>10</v>
      </c>
      <c r="H45" s="58">
        <v>10</v>
      </c>
      <c r="I45" s="42">
        <f t="shared" si="1"/>
        <v>30</v>
      </c>
      <c r="J45" s="59">
        <v>10</v>
      </c>
      <c r="K45" s="44">
        <f t="shared" si="2"/>
        <v>40</v>
      </c>
      <c r="L45" s="60">
        <v>10</v>
      </c>
      <c r="M45" s="61">
        <v>10</v>
      </c>
      <c r="N45" s="62">
        <v>10</v>
      </c>
      <c r="O45" s="42">
        <f t="shared" si="3"/>
        <v>30</v>
      </c>
      <c r="P45" s="44">
        <f t="shared" si="4"/>
        <v>70</v>
      </c>
      <c r="Q45" s="59">
        <v>27</v>
      </c>
      <c r="R45" s="48">
        <f t="shared" si="5"/>
        <v>97</v>
      </c>
      <c r="S45" s="49" t="str">
        <f t="shared" si="0"/>
        <v>4</v>
      </c>
      <c r="U45" s="50"/>
      <c r="X45" s="50"/>
      <c r="Y45" s="50"/>
      <c r="Z45" s="50"/>
      <c r="AG45" s="9"/>
      <c r="AI45" s="8"/>
    </row>
    <row r="46" spans="1:35" ht="14.1" customHeight="1">
      <c r="A46" s="34">
        <v>36</v>
      </c>
      <c r="B46" s="52" t="s">
        <v>122</v>
      </c>
      <c r="C46" s="53" t="s">
        <v>28</v>
      </c>
      <c r="D46" s="54" t="s">
        <v>123</v>
      </c>
      <c r="E46" s="55" t="s">
        <v>124</v>
      </c>
      <c r="F46" s="56">
        <v>10</v>
      </c>
      <c r="G46" s="57">
        <v>10</v>
      </c>
      <c r="H46" s="58">
        <v>10</v>
      </c>
      <c r="I46" s="42">
        <f t="shared" si="1"/>
        <v>30</v>
      </c>
      <c r="J46" s="59">
        <v>10</v>
      </c>
      <c r="K46" s="44">
        <f t="shared" si="2"/>
        <v>40</v>
      </c>
      <c r="L46" s="60">
        <v>9</v>
      </c>
      <c r="M46" s="61">
        <v>10</v>
      </c>
      <c r="N46" s="62">
        <v>10</v>
      </c>
      <c r="O46" s="42">
        <f t="shared" si="3"/>
        <v>29</v>
      </c>
      <c r="P46" s="44">
        <f t="shared" si="4"/>
        <v>69</v>
      </c>
      <c r="Q46" s="59">
        <v>18</v>
      </c>
      <c r="R46" s="48">
        <f t="shared" si="5"/>
        <v>87</v>
      </c>
      <c r="S46" s="49" t="str">
        <f t="shared" si="0"/>
        <v>4</v>
      </c>
      <c r="U46" s="50"/>
      <c r="X46" s="50"/>
      <c r="Y46" s="50"/>
      <c r="Z46" s="50"/>
      <c r="AG46" s="9"/>
      <c r="AI46" s="8"/>
    </row>
    <row r="47" spans="1:35" ht="14.1" customHeight="1">
      <c r="A47" s="51">
        <v>37</v>
      </c>
      <c r="B47" s="52" t="s">
        <v>125</v>
      </c>
      <c r="C47" s="53" t="s">
        <v>18</v>
      </c>
      <c r="D47" s="54" t="s">
        <v>126</v>
      </c>
      <c r="E47" s="55" t="s">
        <v>127</v>
      </c>
      <c r="F47" s="56">
        <v>9</v>
      </c>
      <c r="G47" s="57">
        <v>8</v>
      </c>
      <c r="H47" s="58">
        <v>9</v>
      </c>
      <c r="I47" s="42">
        <f t="shared" si="1"/>
        <v>26</v>
      </c>
      <c r="J47" s="59">
        <v>10</v>
      </c>
      <c r="K47" s="44">
        <f t="shared" si="2"/>
        <v>36</v>
      </c>
      <c r="L47" s="60">
        <v>8</v>
      </c>
      <c r="M47" s="61">
        <v>8</v>
      </c>
      <c r="N47" s="62">
        <v>8</v>
      </c>
      <c r="O47" s="42">
        <f t="shared" si="3"/>
        <v>24</v>
      </c>
      <c r="P47" s="44">
        <f t="shared" si="4"/>
        <v>60</v>
      </c>
      <c r="Q47" s="59">
        <v>15</v>
      </c>
      <c r="R47" s="48">
        <f t="shared" si="5"/>
        <v>75</v>
      </c>
      <c r="S47" s="49" t="str">
        <f t="shared" si="0"/>
        <v>3.5</v>
      </c>
      <c r="U47" s="50"/>
      <c r="X47" s="50"/>
      <c r="Y47" s="50"/>
      <c r="Z47" s="50"/>
      <c r="AG47" s="9"/>
      <c r="AI47" s="8"/>
    </row>
    <row r="48" spans="1:35" ht="14.1" customHeight="1">
      <c r="A48" s="34">
        <v>38</v>
      </c>
      <c r="B48" s="52" t="s">
        <v>128</v>
      </c>
      <c r="C48" s="53" t="s">
        <v>28</v>
      </c>
      <c r="D48" s="54" t="s">
        <v>129</v>
      </c>
      <c r="E48" s="55" t="s">
        <v>130</v>
      </c>
      <c r="F48" s="56">
        <v>10</v>
      </c>
      <c r="G48" s="57">
        <v>10</v>
      </c>
      <c r="H48" s="58">
        <v>9</v>
      </c>
      <c r="I48" s="42">
        <f t="shared" si="1"/>
        <v>29</v>
      </c>
      <c r="J48" s="59">
        <v>10</v>
      </c>
      <c r="K48" s="44">
        <f t="shared" si="2"/>
        <v>39</v>
      </c>
      <c r="L48" s="60">
        <v>9</v>
      </c>
      <c r="M48" s="61">
        <v>10</v>
      </c>
      <c r="N48" s="62">
        <v>10</v>
      </c>
      <c r="O48" s="42">
        <f t="shared" si="3"/>
        <v>29</v>
      </c>
      <c r="P48" s="44">
        <f t="shared" si="4"/>
        <v>68</v>
      </c>
      <c r="Q48" s="59">
        <v>23</v>
      </c>
      <c r="R48" s="48">
        <f t="shared" si="5"/>
        <v>91</v>
      </c>
      <c r="S48" s="49" t="str">
        <f t="shared" si="0"/>
        <v>4</v>
      </c>
      <c r="U48" s="50"/>
      <c r="X48" s="50"/>
      <c r="Y48" s="50"/>
      <c r="Z48" s="50"/>
      <c r="AG48" s="9"/>
      <c r="AI48" s="8"/>
    </row>
    <row r="49" spans="1:39" ht="14.1" customHeight="1">
      <c r="A49" s="51">
        <v>39</v>
      </c>
      <c r="B49" s="63"/>
      <c r="C49" s="64"/>
      <c r="D49" s="65"/>
      <c r="E49" s="66"/>
      <c r="F49" s="56"/>
      <c r="G49" s="57"/>
      <c r="H49" s="58"/>
      <c r="I49" s="42" t="str">
        <f t="shared" si="1"/>
        <v xml:space="preserve"> </v>
      </c>
      <c r="J49" s="59"/>
      <c r="K49" s="44" t="str">
        <f t="shared" si="2"/>
        <v xml:space="preserve"> </v>
      </c>
      <c r="L49" s="60"/>
      <c r="M49" s="61"/>
      <c r="N49" s="62"/>
      <c r="O49" s="42" t="str">
        <f t="shared" si="3"/>
        <v xml:space="preserve"> </v>
      </c>
      <c r="P49" s="44" t="str">
        <f t="shared" si="4"/>
        <v xml:space="preserve"> </v>
      </c>
      <c r="Q49" s="59"/>
      <c r="R49" s="48" t="str">
        <f t="shared" si="5"/>
        <v xml:space="preserve"> </v>
      </c>
      <c r="S49" s="49" t="str">
        <f t="shared" si="0"/>
        <v xml:space="preserve"> </v>
      </c>
      <c r="U49" s="50"/>
      <c r="X49" s="50"/>
      <c r="Y49" s="50"/>
      <c r="Z49" s="50"/>
      <c r="AG49" s="9"/>
      <c r="AI49" s="8"/>
    </row>
    <row r="50" spans="1:39" ht="14.1" customHeight="1">
      <c r="A50" s="34">
        <v>40</v>
      </c>
      <c r="B50" s="63"/>
      <c r="C50" s="64"/>
      <c r="D50" s="65"/>
      <c r="E50" s="66"/>
      <c r="F50" s="56"/>
      <c r="G50" s="57"/>
      <c r="H50" s="58"/>
      <c r="I50" s="42" t="str">
        <f t="shared" si="1"/>
        <v xml:space="preserve"> </v>
      </c>
      <c r="J50" s="59"/>
      <c r="K50" s="44" t="str">
        <f t="shared" si="2"/>
        <v xml:space="preserve"> </v>
      </c>
      <c r="L50" s="60"/>
      <c r="M50" s="61"/>
      <c r="N50" s="62"/>
      <c r="O50" s="42" t="str">
        <f t="shared" si="3"/>
        <v xml:space="preserve"> </v>
      </c>
      <c r="P50" s="44" t="str">
        <f t="shared" si="4"/>
        <v xml:space="preserve"> </v>
      </c>
      <c r="Q50" s="59"/>
      <c r="R50" s="48" t="str">
        <f t="shared" si="5"/>
        <v xml:space="preserve"> </v>
      </c>
      <c r="S50" s="49" t="str">
        <f t="shared" si="0"/>
        <v xml:space="preserve"> </v>
      </c>
      <c r="U50" s="50"/>
      <c r="X50" s="50"/>
      <c r="Y50" s="50"/>
      <c r="Z50" s="50"/>
      <c r="AG50" s="9"/>
      <c r="AI50" s="8"/>
    </row>
    <row r="51" spans="1:39" ht="14.1" customHeight="1">
      <c r="A51" s="51">
        <v>41</v>
      </c>
      <c r="B51" s="63"/>
      <c r="C51" s="64"/>
      <c r="D51" s="65"/>
      <c r="E51" s="66"/>
      <c r="F51" s="56"/>
      <c r="G51" s="57"/>
      <c r="H51" s="58"/>
      <c r="I51" s="42" t="str">
        <f t="shared" si="1"/>
        <v xml:space="preserve"> </v>
      </c>
      <c r="J51" s="59"/>
      <c r="K51" s="44" t="str">
        <f t="shared" si="2"/>
        <v xml:space="preserve"> </v>
      </c>
      <c r="L51" s="60"/>
      <c r="M51" s="61"/>
      <c r="N51" s="62"/>
      <c r="O51" s="42" t="str">
        <f t="shared" si="3"/>
        <v xml:space="preserve"> </v>
      </c>
      <c r="P51" s="44" t="str">
        <f t="shared" si="4"/>
        <v xml:space="preserve"> </v>
      </c>
      <c r="Q51" s="59"/>
      <c r="R51" s="48" t="str">
        <f t="shared" si="5"/>
        <v xml:space="preserve"> </v>
      </c>
      <c r="S51" s="49" t="str">
        <f t="shared" si="0"/>
        <v xml:space="preserve"> </v>
      </c>
      <c r="U51" s="50"/>
      <c r="X51" s="50"/>
      <c r="Y51" s="50"/>
      <c r="Z51" s="50"/>
      <c r="AG51" s="9"/>
      <c r="AI51" s="8"/>
    </row>
    <row r="52" spans="1:39" ht="14.1" customHeight="1">
      <c r="A52" s="34">
        <v>42</v>
      </c>
      <c r="B52" s="63"/>
      <c r="C52" s="64"/>
      <c r="D52" s="65"/>
      <c r="E52" s="66"/>
      <c r="F52" s="56"/>
      <c r="G52" s="57"/>
      <c r="H52" s="58"/>
      <c r="I52" s="42" t="str">
        <f t="shared" si="1"/>
        <v xml:space="preserve"> </v>
      </c>
      <c r="J52" s="59"/>
      <c r="K52" s="44" t="str">
        <f t="shared" si="2"/>
        <v xml:space="preserve"> </v>
      </c>
      <c r="L52" s="60"/>
      <c r="M52" s="61"/>
      <c r="N52" s="62"/>
      <c r="O52" s="42" t="str">
        <f t="shared" si="3"/>
        <v xml:space="preserve"> </v>
      </c>
      <c r="P52" s="44" t="str">
        <f t="shared" si="4"/>
        <v xml:space="preserve"> </v>
      </c>
      <c r="Q52" s="59"/>
      <c r="R52" s="48" t="str">
        <f t="shared" si="5"/>
        <v xml:space="preserve"> </v>
      </c>
      <c r="S52" s="49" t="str">
        <f t="shared" si="0"/>
        <v xml:space="preserve"> </v>
      </c>
      <c r="U52" s="50"/>
      <c r="X52" s="50"/>
      <c r="Y52" s="50"/>
      <c r="Z52" s="50"/>
      <c r="AG52" s="9"/>
      <c r="AI52" s="8"/>
    </row>
    <row r="53" spans="1:39" ht="14.1" customHeight="1">
      <c r="A53" s="51">
        <v>43</v>
      </c>
      <c r="B53" s="63"/>
      <c r="C53" s="67"/>
      <c r="D53" s="65"/>
      <c r="E53" s="66"/>
      <c r="F53" s="56"/>
      <c r="G53" s="57"/>
      <c r="H53" s="58"/>
      <c r="I53" s="42" t="str">
        <f t="shared" si="1"/>
        <v xml:space="preserve"> </v>
      </c>
      <c r="J53" s="59"/>
      <c r="K53" s="44" t="str">
        <f t="shared" si="2"/>
        <v xml:space="preserve"> </v>
      </c>
      <c r="L53" s="60"/>
      <c r="M53" s="61"/>
      <c r="N53" s="62"/>
      <c r="O53" s="42" t="str">
        <f t="shared" si="3"/>
        <v xml:space="preserve"> </v>
      </c>
      <c r="P53" s="44" t="str">
        <f t="shared" si="4"/>
        <v xml:space="preserve"> </v>
      </c>
      <c r="Q53" s="59"/>
      <c r="R53" s="48" t="str">
        <f t="shared" si="5"/>
        <v xml:space="preserve"> </v>
      </c>
      <c r="S53" s="49" t="str">
        <f t="shared" si="0"/>
        <v xml:space="preserve"> </v>
      </c>
    </row>
    <row r="54" spans="1:39" ht="14.1" customHeight="1" thickBot="1">
      <c r="A54" s="68">
        <v>44</v>
      </c>
      <c r="B54" s="69"/>
      <c r="C54" s="70"/>
      <c r="D54" s="71"/>
      <c r="E54" s="72"/>
      <c r="F54" s="73"/>
      <c r="G54" s="74"/>
      <c r="H54" s="75"/>
      <c r="I54" s="76" t="str">
        <f t="shared" si="1"/>
        <v xml:space="preserve"> </v>
      </c>
      <c r="J54" s="77"/>
      <c r="K54" s="78" t="str">
        <f t="shared" si="2"/>
        <v xml:space="preserve"> </v>
      </c>
      <c r="L54" s="79"/>
      <c r="M54" s="80"/>
      <c r="N54" s="75"/>
      <c r="O54" s="76" t="str">
        <f t="shared" si="3"/>
        <v xml:space="preserve"> </v>
      </c>
      <c r="P54" s="78" t="str">
        <f t="shared" si="4"/>
        <v xml:space="preserve"> </v>
      </c>
      <c r="Q54" s="77"/>
      <c r="R54" s="81" t="str">
        <f t="shared" si="5"/>
        <v xml:space="preserve"> </v>
      </c>
      <c r="S54" s="82" t="str">
        <f>IF(R54=" "," ",IF(R54&lt;50,"0",IF(R54&lt;=54,"1",IF(R54&lt;=59,"1.5",IF(R54&lt;=64,"2",IF(R54&lt;=69,"2.5",IF(R54&lt;=74,"3",IF(R54&lt;=79,"3.5",IF(R54&gt;=80,"4")))))))))</f>
        <v xml:space="preserve"> </v>
      </c>
    </row>
    <row r="56" spans="1:39" ht="14.1" customHeight="1">
      <c r="B56" s="85" t="s">
        <v>131</v>
      </c>
      <c r="C56" s="121" t="s">
        <v>132</v>
      </c>
      <c r="D56" s="121"/>
      <c r="E56" s="121"/>
      <c r="F56" s="122" t="s">
        <v>133</v>
      </c>
      <c r="G56" s="122"/>
      <c r="H56" s="122"/>
      <c r="J56" s="85" t="s">
        <v>131</v>
      </c>
      <c r="K56" s="121" t="s">
        <v>132</v>
      </c>
      <c r="L56" s="121"/>
      <c r="M56" s="121"/>
      <c r="N56" s="121"/>
      <c r="O56" s="121"/>
      <c r="P56" s="121"/>
      <c r="Q56" s="123" t="s">
        <v>134</v>
      </c>
      <c r="R56" s="123"/>
    </row>
    <row r="57" spans="1:39" ht="14.1" customHeight="1">
      <c r="A57" s="86"/>
      <c r="B57" s="86"/>
      <c r="C57" s="125" t="s">
        <v>135</v>
      </c>
      <c r="D57" s="125"/>
      <c r="E57" s="125"/>
      <c r="F57" s="86"/>
      <c r="G57" s="86"/>
      <c r="H57" s="86"/>
      <c r="I57" s="86"/>
      <c r="J57" s="86"/>
      <c r="K57" s="126" t="s">
        <v>136</v>
      </c>
      <c r="L57" s="126"/>
      <c r="M57" s="126"/>
      <c r="N57" s="126"/>
      <c r="O57" s="126"/>
      <c r="P57" s="126"/>
      <c r="Q57" s="86"/>
      <c r="R57" s="86"/>
      <c r="S57" s="87"/>
    </row>
    <row r="59" spans="1:39" ht="14.1" customHeight="1" thickBot="1"/>
    <row r="60" spans="1:39" ht="14.1" customHeight="1">
      <c r="A60" s="127" t="s">
        <v>137</v>
      </c>
      <c r="B60" s="128"/>
      <c r="C60" s="128"/>
      <c r="D60" s="128"/>
      <c r="E60" s="129"/>
      <c r="F60" s="88">
        <f t="shared" ref="F60:R60" si="6">MIN(F11:F54)</f>
        <v>5</v>
      </c>
      <c r="G60" s="89">
        <f t="shared" si="6"/>
        <v>5</v>
      </c>
      <c r="H60" s="90">
        <f t="shared" si="6"/>
        <v>7</v>
      </c>
      <c r="I60" s="91">
        <f t="shared" si="6"/>
        <v>17</v>
      </c>
      <c r="J60" s="88">
        <f t="shared" si="6"/>
        <v>10</v>
      </c>
      <c r="K60" s="88"/>
      <c r="L60" s="89">
        <f t="shared" si="6"/>
        <v>4</v>
      </c>
      <c r="M60" s="89">
        <f t="shared" si="6"/>
        <v>4</v>
      </c>
      <c r="N60" s="90">
        <f t="shared" si="6"/>
        <v>5</v>
      </c>
      <c r="O60" s="91">
        <f t="shared" si="6"/>
        <v>18</v>
      </c>
      <c r="P60" s="91">
        <f t="shared" si="6"/>
        <v>51</v>
      </c>
      <c r="Q60" s="92">
        <f t="shared" si="6"/>
        <v>10</v>
      </c>
      <c r="R60" s="91">
        <f t="shared" si="6"/>
        <v>63</v>
      </c>
      <c r="S60" s="91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</row>
    <row r="61" spans="1:39" ht="14.1" customHeight="1">
      <c r="A61" s="130" t="s">
        <v>138</v>
      </c>
      <c r="B61" s="131"/>
      <c r="C61" s="131"/>
      <c r="D61" s="131"/>
      <c r="E61" s="132"/>
      <c r="F61" s="93">
        <f t="shared" ref="F61:R61" si="7">MAX(F11:F54)</f>
        <v>10</v>
      </c>
      <c r="G61" s="94">
        <f t="shared" si="7"/>
        <v>10</v>
      </c>
      <c r="H61" s="95">
        <f t="shared" si="7"/>
        <v>10</v>
      </c>
      <c r="I61" s="96">
        <f t="shared" si="7"/>
        <v>30</v>
      </c>
      <c r="J61" s="93">
        <f t="shared" si="7"/>
        <v>10</v>
      </c>
      <c r="K61" s="93"/>
      <c r="L61" s="94">
        <f t="shared" si="7"/>
        <v>10</v>
      </c>
      <c r="M61" s="94">
        <f t="shared" si="7"/>
        <v>10</v>
      </c>
      <c r="N61" s="95">
        <f t="shared" si="7"/>
        <v>10</v>
      </c>
      <c r="O61" s="96">
        <f t="shared" si="7"/>
        <v>30</v>
      </c>
      <c r="P61" s="96">
        <f t="shared" si="7"/>
        <v>70</v>
      </c>
      <c r="Q61" s="97">
        <f t="shared" si="7"/>
        <v>27</v>
      </c>
      <c r="R61" s="96">
        <f t="shared" si="7"/>
        <v>97</v>
      </c>
      <c r="S61" s="96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</row>
    <row r="62" spans="1:39" ht="14.1" customHeight="1">
      <c r="A62" s="130" t="s">
        <v>139</v>
      </c>
      <c r="B62" s="131"/>
      <c r="C62" s="131"/>
      <c r="D62" s="131"/>
      <c r="E62" s="132"/>
      <c r="F62" s="93">
        <f>F61-F60</f>
        <v>5</v>
      </c>
      <c r="G62" s="94">
        <f t="shared" ref="G62:R62" si="8">G61-G60</f>
        <v>5</v>
      </c>
      <c r="H62" s="95">
        <f t="shared" si="8"/>
        <v>3</v>
      </c>
      <c r="I62" s="96">
        <f t="shared" si="8"/>
        <v>13</v>
      </c>
      <c r="J62" s="93">
        <f t="shared" si="8"/>
        <v>0</v>
      </c>
      <c r="K62" s="93"/>
      <c r="L62" s="94">
        <f t="shared" si="8"/>
        <v>6</v>
      </c>
      <c r="M62" s="94">
        <f t="shared" si="8"/>
        <v>6</v>
      </c>
      <c r="N62" s="95">
        <f t="shared" si="8"/>
        <v>5</v>
      </c>
      <c r="O62" s="96">
        <f t="shared" si="8"/>
        <v>12</v>
      </c>
      <c r="P62" s="96">
        <f t="shared" si="8"/>
        <v>19</v>
      </c>
      <c r="Q62" s="97">
        <f t="shared" si="8"/>
        <v>17</v>
      </c>
      <c r="R62" s="96">
        <f t="shared" si="8"/>
        <v>34</v>
      </c>
      <c r="S62" s="96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</row>
    <row r="63" spans="1:39" ht="28.5">
      <c r="A63" s="133" t="s">
        <v>140</v>
      </c>
      <c r="B63" s="134"/>
      <c r="C63" s="134"/>
      <c r="D63" s="134"/>
      <c r="E63" s="135"/>
      <c r="F63" s="98">
        <f t="shared" ref="F63:R63" si="9">AVERAGE(F11:F54)</f>
        <v>9.2105263157894743</v>
      </c>
      <c r="G63" s="99">
        <f t="shared" si="9"/>
        <v>8.8684210526315788</v>
      </c>
      <c r="H63" s="100">
        <f t="shared" si="9"/>
        <v>9.5</v>
      </c>
      <c r="I63" s="101">
        <f t="shared" si="9"/>
        <v>27.578947368421051</v>
      </c>
      <c r="J63" s="98">
        <f t="shared" si="9"/>
        <v>10</v>
      </c>
      <c r="K63" s="98"/>
      <c r="L63" s="99">
        <f t="shared" si="9"/>
        <v>8.1315789473684212</v>
      </c>
      <c r="M63" s="99">
        <f t="shared" si="9"/>
        <v>8.8157894736842106</v>
      </c>
      <c r="N63" s="100">
        <f t="shared" si="9"/>
        <v>9.1315789473684212</v>
      </c>
      <c r="O63" s="101">
        <f t="shared" si="9"/>
        <v>26.078947368421051</v>
      </c>
      <c r="P63" s="101">
        <f t="shared" si="9"/>
        <v>63.657894736842103</v>
      </c>
      <c r="Q63" s="102">
        <f t="shared" si="9"/>
        <v>17.763157894736842</v>
      </c>
      <c r="R63" s="101">
        <f t="shared" si="9"/>
        <v>81.421052631578945</v>
      </c>
      <c r="S63" s="101"/>
      <c r="T63" s="103"/>
      <c r="U63" s="103"/>
      <c r="V63" s="103"/>
      <c r="W63" s="103"/>
      <c r="X63" s="104"/>
      <c r="Y63" s="104"/>
      <c r="Z63" s="104"/>
      <c r="AA63" s="104"/>
      <c r="AB63" s="104"/>
      <c r="AC63" s="103"/>
      <c r="AD63" s="103"/>
      <c r="AE63" s="103"/>
      <c r="AF63" s="103"/>
      <c r="AG63" s="104"/>
      <c r="AH63" s="104"/>
      <c r="AI63" s="104"/>
      <c r="AJ63" s="103"/>
      <c r="AK63" s="103"/>
      <c r="AL63" s="103"/>
      <c r="AM63" s="103"/>
    </row>
    <row r="64" spans="1:39" ht="18.75">
      <c r="A64" s="130" t="s">
        <v>141</v>
      </c>
      <c r="B64" s="131"/>
      <c r="C64" s="131"/>
      <c r="D64" s="131"/>
      <c r="E64" s="132"/>
      <c r="F64" s="105">
        <f t="shared" ref="F64:Q64" si="10">MODE(F11:F54)</f>
        <v>10</v>
      </c>
      <c r="G64" s="106">
        <f t="shared" si="10"/>
        <v>10</v>
      </c>
      <c r="H64" s="107">
        <f t="shared" si="10"/>
        <v>10</v>
      </c>
      <c r="I64" s="108">
        <f t="shared" si="10"/>
        <v>30</v>
      </c>
      <c r="J64" s="105">
        <f t="shared" si="10"/>
        <v>10</v>
      </c>
      <c r="K64" s="105"/>
      <c r="L64" s="106">
        <f t="shared" si="10"/>
        <v>9</v>
      </c>
      <c r="M64" s="106">
        <f t="shared" si="10"/>
        <v>10</v>
      </c>
      <c r="N64" s="107">
        <f t="shared" si="10"/>
        <v>10</v>
      </c>
      <c r="O64" s="108">
        <f t="shared" si="10"/>
        <v>29</v>
      </c>
      <c r="P64" s="108">
        <f>MODE(P11:P54)</f>
        <v>69</v>
      </c>
      <c r="Q64" s="109">
        <f t="shared" si="10"/>
        <v>18</v>
      </c>
      <c r="R64" s="108">
        <f>MODE(R11:R54)</f>
        <v>86</v>
      </c>
      <c r="S64" s="108"/>
      <c r="X64" s="8"/>
      <c r="Y64" s="8"/>
      <c r="Z64" s="8"/>
      <c r="AG64" s="8"/>
      <c r="AH64" s="8"/>
      <c r="AI64" s="8"/>
    </row>
    <row r="65" spans="1:46" s="111" customFormat="1" ht="20.100000000000001" customHeight="1">
      <c r="A65" s="130" t="s">
        <v>142</v>
      </c>
      <c r="B65" s="131"/>
      <c r="C65" s="131"/>
      <c r="D65" s="131"/>
      <c r="E65" s="132"/>
      <c r="F65" s="93">
        <f t="shared" ref="F65:R65" si="11">MEDIAN(F11:F54)</f>
        <v>10</v>
      </c>
      <c r="G65" s="94">
        <f t="shared" si="11"/>
        <v>9</v>
      </c>
      <c r="H65" s="95">
        <f t="shared" si="11"/>
        <v>10</v>
      </c>
      <c r="I65" s="96">
        <f t="shared" si="11"/>
        <v>29</v>
      </c>
      <c r="J65" s="93">
        <f t="shared" si="11"/>
        <v>10</v>
      </c>
      <c r="K65" s="93"/>
      <c r="L65" s="94">
        <f t="shared" si="11"/>
        <v>9</v>
      </c>
      <c r="M65" s="94">
        <f t="shared" si="11"/>
        <v>9.5</v>
      </c>
      <c r="N65" s="95">
        <f t="shared" si="11"/>
        <v>10</v>
      </c>
      <c r="O65" s="96">
        <f t="shared" si="11"/>
        <v>27</v>
      </c>
      <c r="P65" s="96">
        <f t="shared" si="11"/>
        <v>64</v>
      </c>
      <c r="Q65" s="97">
        <f t="shared" si="11"/>
        <v>18</v>
      </c>
      <c r="R65" s="96">
        <f t="shared" si="11"/>
        <v>84.5</v>
      </c>
      <c r="S65" s="96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0"/>
      <c r="AK65" s="110"/>
      <c r="AL65" s="110"/>
      <c r="AM65" s="110"/>
      <c r="AO65" s="10"/>
      <c r="AP65" s="10"/>
      <c r="AQ65" s="10"/>
      <c r="AR65" s="10"/>
      <c r="AT65" s="112"/>
    </row>
    <row r="66" spans="1:46" ht="30" customHeight="1" thickBot="1">
      <c r="A66" s="136" t="s">
        <v>143</v>
      </c>
      <c r="B66" s="137"/>
      <c r="C66" s="137"/>
      <c r="D66" s="137"/>
      <c r="E66" s="138"/>
      <c r="F66" s="113">
        <f t="shared" ref="F66:R66" si="12">_xlfn.STDEV.P(F11:F54)</f>
        <v>1.2598641266932447</v>
      </c>
      <c r="G66" s="114">
        <f t="shared" si="12"/>
        <v>1.3605543110221647</v>
      </c>
      <c r="H66" s="115">
        <f t="shared" si="12"/>
        <v>0.81917802190912525</v>
      </c>
      <c r="I66" s="116">
        <f t="shared" si="12"/>
        <v>3.2657035910502255</v>
      </c>
      <c r="J66" s="113">
        <f t="shared" si="12"/>
        <v>0</v>
      </c>
      <c r="K66" s="113"/>
      <c r="L66" s="114">
        <f t="shared" si="12"/>
        <v>1.3987033964124538</v>
      </c>
      <c r="M66" s="114">
        <f t="shared" si="12"/>
        <v>1.5192668446169537</v>
      </c>
      <c r="N66" s="115">
        <f t="shared" si="12"/>
        <v>1.3987033964124538</v>
      </c>
      <c r="O66" s="116">
        <f t="shared" si="12"/>
        <v>3.5197306935509505</v>
      </c>
      <c r="P66" s="116">
        <f t="shared" si="12"/>
        <v>5.3374363833974083</v>
      </c>
      <c r="Q66" s="117">
        <f t="shared" si="12"/>
        <v>4.2017177597934863</v>
      </c>
      <c r="R66" s="116">
        <f t="shared" si="12"/>
        <v>8.6042571438346673</v>
      </c>
      <c r="S66" s="116"/>
      <c r="T66" s="103"/>
      <c r="U66" s="103"/>
      <c r="V66" s="103"/>
      <c r="W66" s="103"/>
      <c r="X66" s="104"/>
      <c r="Y66" s="104"/>
      <c r="Z66" s="104"/>
      <c r="AA66" s="104"/>
      <c r="AB66" s="104"/>
      <c r="AC66" s="103"/>
      <c r="AD66" s="103"/>
      <c r="AE66" s="103"/>
      <c r="AF66" s="103"/>
      <c r="AG66" s="104"/>
      <c r="AH66" s="104"/>
      <c r="AI66" s="104"/>
      <c r="AJ66" s="103"/>
      <c r="AK66" s="103"/>
      <c r="AL66" s="103"/>
      <c r="AM66" s="103"/>
    </row>
    <row r="67" spans="1:46" ht="14.1" customHeight="1" thickBot="1">
      <c r="A67" s="124"/>
      <c r="B67" s="124"/>
      <c r="C67" s="124"/>
      <c r="D67" s="124"/>
      <c r="E67" s="124"/>
    </row>
    <row r="68" spans="1:46" ht="14.1" customHeight="1" thickBot="1">
      <c r="A68" s="124"/>
      <c r="B68" s="124"/>
      <c r="C68" s="124"/>
      <c r="D68" s="124"/>
      <c r="E68" s="124"/>
      <c r="R68" s="118">
        <v>4</v>
      </c>
      <c r="S68" s="119">
        <f>COUNTIF(S11:S54,4)</f>
        <v>22</v>
      </c>
    </row>
    <row r="69" spans="1:46" ht="14.1" customHeight="1" thickBot="1">
      <c r="A69" s="124"/>
      <c r="B69" s="124"/>
      <c r="C69" s="124"/>
      <c r="D69" s="124"/>
      <c r="E69" s="124"/>
      <c r="R69" s="118">
        <v>3.5</v>
      </c>
      <c r="S69" s="119">
        <f>COUNTIF(S11:S54,3.5)</f>
        <v>6</v>
      </c>
    </row>
    <row r="70" spans="1:46" ht="14.1" customHeight="1" thickBot="1">
      <c r="R70" s="118">
        <v>3</v>
      </c>
      <c r="S70" s="119">
        <f>COUNTIF(S11:S54,3)</f>
        <v>7</v>
      </c>
    </row>
    <row r="71" spans="1:46" ht="14.1" customHeight="1" thickBot="1">
      <c r="R71" s="118">
        <v>2.5</v>
      </c>
      <c r="S71" s="119">
        <f>COUNTIF(S11:S54,2.5)</f>
        <v>1</v>
      </c>
    </row>
    <row r="72" spans="1:46" ht="14.1" customHeight="1" thickBot="1">
      <c r="R72" s="118">
        <v>2</v>
      </c>
      <c r="S72" s="119">
        <f>COUNTIF(S11:S54,2)</f>
        <v>2</v>
      </c>
    </row>
    <row r="73" spans="1:46" ht="14.1" customHeight="1" thickBot="1">
      <c r="R73" s="118">
        <v>1.5</v>
      </c>
      <c r="S73" s="119">
        <f>COUNTIF(S11:S54,1.5)</f>
        <v>0</v>
      </c>
    </row>
    <row r="74" spans="1:46" ht="14.1" customHeight="1" thickBot="1">
      <c r="R74" s="118">
        <v>1</v>
      </c>
      <c r="S74" s="119">
        <f>COUNTIF(S11:S54,1)</f>
        <v>0</v>
      </c>
    </row>
    <row r="75" spans="1:46" ht="14.1" customHeight="1" thickBot="1">
      <c r="R75" s="118">
        <v>0</v>
      </c>
      <c r="S75" s="119">
        <f>COUNTIF(S11:S54,0)</f>
        <v>0</v>
      </c>
    </row>
    <row r="76" spans="1:46" ht="14.1" customHeight="1" thickBot="1">
      <c r="R76" s="118" t="s">
        <v>6</v>
      </c>
      <c r="S76" s="120">
        <f>SUM(S68:S75)</f>
        <v>38</v>
      </c>
    </row>
  </sheetData>
  <sheetProtection algorithmName="SHA-512" hashValue="JPC8HSAySCvfKtUoDoxj2vzkxixUz1L1KIMpsW+AUrtxC+8uBPbBNCeL/NBWp8W1sZlDX94116fo1h3rlm0rGw==" saltValue="ZQmr64ysBBsBNNwYYNjaqg==" spinCount="100000" sheet="1" objects="1" scenarios="1"/>
  <mergeCells count="29">
    <mergeCell ref="A3:S3"/>
    <mergeCell ref="A7:A10"/>
    <mergeCell ref="B7:B10"/>
    <mergeCell ref="C7:E10"/>
    <mergeCell ref="F7:S7"/>
    <mergeCell ref="F8:H9"/>
    <mergeCell ref="I8:I9"/>
    <mergeCell ref="A4:S4"/>
    <mergeCell ref="A5:S5"/>
    <mergeCell ref="A6:S6"/>
    <mergeCell ref="L8:N9"/>
    <mergeCell ref="O8:O9"/>
    <mergeCell ref="R8:R9"/>
    <mergeCell ref="C56:E56"/>
    <mergeCell ref="F56:H56"/>
    <mergeCell ref="K56:P56"/>
    <mergeCell ref="Q56:R56"/>
    <mergeCell ref="A69:E69"/>
    <mergeCell ref="C57:E57"/>
    <mergeCell ref="K57:P57"/>
    <mergeCell ref="A60:E60"/>
    <mergeCell ref="A61:E61"/>
    <mergeCell ref="A62:E62"/>
    <mergeCell ref="A63:E63"/>
    <mergeCell ref="A64:E64"/>
    <mergeCell ref="A65:E65"/>
    <mergeCell ref="A66:E66"/>
    <mergeCell ref="A67:E67"/>
    <mergeCell ref="A68:E68"/>
  </mergeCells>
  <pageMargins left="0.51181102362204722" right="0.31496062992125984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แบบบันทึกผลการเรียน</vt:lpstr>
      <vt:lpstr>ตัวอย่าง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WIPAWADEE SRICHIANGKWANG</dc:creator>
  <cp:lastModifiedBy>panaya</cp:lastModifiedBy>
  <dcterms:created xsi:type="dcterms:W3CDTF">2024-05-28T02:27:56Z</dcterms:created>
  <dcterms:modified xsi:type="dcterms:W3CDTF">2024-05-28T10:45:49Z</dcterms:modified>
</cp:coreProperties>
</file>